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Hoja1" sheetId="1" r:id="rId1"/>
  </sheets>
  <definedNames>
    <definedName name="_xlnm._FilterDatabase" localSheetId="0" hidden="1">'Hoja1'!$B$18:$N$133</definedName>
  </definedNames>
  <calcPr fullCalcOnLoad="1"/>
</workbook>
</file>

<file path=xl/sharedStrings.xml><?xml version="1.0" encoding="utf-8"?>
<sst xmlns="http://schemas.openxmlformats.org/spreadsheetml/2006/main" count="848" uniqueCount="243">
  <si>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</si>
  <si>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</si>
  <si>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</si>
  <si>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</si>
  <si>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</si>
  <si>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</si>
  <si>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</si>
  <si>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</si>
  <si>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</si>
  <si>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</si>
  <si>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</si>
  <si>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</si>
  <si>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</si>
  <si>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</si>
  <si>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</si>
  <si>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</si>
  <si>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</si>
  <si>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</si>
  <si>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</si>
  <si>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</si>
  <si>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</si>
  <si>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</si>
  <si>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</si>
  <si>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</si>
  <si>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</si>
  <si>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</si>
  <si>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</si>
  <si>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</si>
  <si>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</si>
  <si>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5 meses</t>
  </si>
  <si>
    <t>Selección Abreviada de Menor Cuantía</t>
  </si>
  <si>
    <t>INVERSIÓN</t>
  </si>
  <si>
    <t>NO</t>
  </si>
  <si>
    <t>N/A</t>
  </si>
  <si>
    <t>10 meses</t>
  </si>
  <si>
    <t>Licitación pública</t>
  </si>
  <si>
    <t>4 meses</t>
  </si>
  <si>
    <t>8 meses</t>
  </si>
  <si>
    <t>Contratación Directa</t>
  </si>
  <si>
    <t>2 meses</t>
  </si>
  <si>
    <t>Subasta Inversa Presencial</t>
  </si>
  <si>
    <t>7 meses</t>
  </si>
  <si>
    <t>6 Meses</t>
  </si>
  <si>
    <t>2 Meses</t>
  </si>
  <si>
    <t xml:space="preserve">Contratación Directa </t>
  </si>
  <si>
    <t>Licitación Pública</t>
  </si>
  <si>
    <t>6 meses</t>
  </si>
  <si>
    <t>12 meses</t>
  </si>
  <si>
    <t>Concurso de Méritos</t>
  </si>
  <si>
    <t>GASTOS DE FUNCIONAMIENTO</t>
  </si>
  <si>
    <t>3 meses</t>
  </si>
  <si>
    <t>Combustibles lubricantes y llantas</t>
  </si>
  <si>
    <t>Materiales y suministros papeleria</t>
  </si>
  <si>
    <t xml:space="preserve">Gastos de transporte y comunicación </t>
  </si>
  <si>
    <t>Servicios Públicos</t>
  </si>
  <si>
    <t>11 meses</t>
  </si>
  <si>
    <t>Acuerdo marco de precios</t>
  </si>
  <si>
    <t>ALCALDIA LOCAL RAFAEL URIBE URIBE</t>
  </si>
  <si>
    <t>CALLE 32 SUR No. 23-62</t>
  </si>
  <si>
    <t>www.rafaeluribe.gov.co</t>
  </si>
  <si>
    <t>• Garantizar las condiciones de convivencia pacífica, seguridad humana, el ejercicio de derechos y libertades para contribuir al mejoramiento de la calidad de vida en Bogotá.
• Promover el acceso al sistema de justicia, mediante mecanismos efectivos, incluyentes y diferenciales que conlleven a  la  garantía de los derechos humanos individuales y colectivos.
• Coordinar las relaciones políticas con las corporaciones públicas en sus distintos niveles territoriales con el fin de contribuir a la gobernabilidad distrital y local.
• Fortalecer la cultura democrática y la gobernanza en las localidades a través de la participación decisoria de la ciudadanía.
• Articular la gestión entre los diferentes sectores del distrito, entidades regionales y nacionales, con el fin de mejorar la capacidad de respuesta en el territorio y dar cumplimiento al plan de desarrollo distrital y los planes de desarrollo local.
• Fortalecer la gobernabilidad local en materia policiva y administrativa, mediante acciones de prevención, inspección, vigilancia y control.
• Mejorar y fortalecer  la capacidad  institucional  en el marco de la modernización de la gestión administrativa que permita el cumplimiento de su quehacer misional.
• Promover acciones tendientes a la descentralización política y administrativa de las localidades del Distrito Capital.</t>
  </si>
  <si>
    <t>$193047400</t>
  </si>
  <si>
    <t>$19304740</t>
  </si>
  <si>
    <t xml:space="preserve"> </t>
  </si>
  <si>
    <t>Mínima Cuantía</t>
  </si>
  <si>
    <t xml:space="preserve">Gastos de Compra de Equipos </t>
  </si>
  <si>
    <t>Acuedo Marco de Precios</t>
  </si>
  <si>
    <t>Angélica Llanos Forero - Tel. 3660007 Ext 217 angelik89@gmail.com</t>
  </si>
  <si>
    <t>Edward Fabian Medina Barajas - Tel. 3660007 ext 133 efmedina@gmail.com</t>
  </si>
  <si>
    <t>Heidy Jhaneth Payares - Tel. 3660007 Ext 267</t>
  </si>
  <si>
    <t>Mauricio Rodríguez Fragua Tel. 3660007 mauricio.rodriguez@gobiernobogota.gov.co</t>
  </si>
  <si>
    <t>Rosalba Rubio Vela Tel.   3660007  rosalba.rubii@gobiernobogota.gov.co</t>
  </si>
  <si>
    <r>
      <rPr>
        <b/>
        <sz val="9"/>
        <color indexed="8"/>
        <rFont val="Calibri"/>
        <family val="2"/>
      </rPr>
      <t>MISIÓN</t>
    </r>
    <r>
      <rPr>
        <sz val="9"/>
        <color indexed="8"/>
        <rFont val="Calibri"/>
        <family val="2"/>
      </rPr>
      <t xml:space="preserve">
Lideramos la gestión política distrital, el desarrollo local y la formulación e implementación de políticas públicas de convivencia, seguridad, derechos humanos y acceso a la justicia; garantizando la gobernabilidad y la cultura democrática con participación, transparencia, inclusión y sostenibilidad  para lograr una  Bogotá más humana.
</t>
    </r>
    <r>
      <rPr>
        <b/>
        <sz val="9"/>
        <color indexed="8"/>
        <rFont val="Calibri"/>
        <family val="2"/>
      </rPr>
      <t>VISIÓN</t>
    </r>
    <r>
      <rPr>
        <sz val="9"/>
        <color indexed="8"/>
        <rFont val="Calibri"/>
        <family val="2"/>
      </rPr>
      <t xml:space="preserve">
Somos la entidad reconocida por ser garante del ejercicio de los derechos y las libertades individuales y colectivas, con localidades fortalecidas y descentralizadas que promueven la convivencia, la seguridad, la democracia, la inclusión y el desarrollo humano, con transparencia, excelencia en la gestión y en su talento humano.</t>
    </r>
  </si>
  <si>
    <r>
      <t xml:space="preserve">1189 APROPIACION CULTURAL Y DEPORTIVA EN LA LOCALIDAD         </t>
    </r>
    <r>
      <rPr>
        <sz val="9"/>
        <color indexed="8"/>
        <rFont val="Calibri"/>
        <family val="2"/>
      </rPr>
      <t>Proceso de apropiación social del territorio Festiparques, Lunada atlética y apoyo al hexagonal del Olaya</t>
    </r>
  </si>
  <si>
    <r>
      <t xml:space="preserve">1189 APROPIACION CULTURAL Y DEPORTIVA EN LA LOCALIDAD                        </t>
    </r>
    <r>
      <rPr>
        <sz val="9"/>
        <color indexed="8"/>
        <rFont val="Calibri"/>
        <family val="2"/>
      </rPr>
      <t xml:space="preserve">Mes de la Localidad     </t>
    </r>
  </si>
  <si>
    <t>1 mes</t>
  </si>
  <si>
    <t>50 días</t>
  </si>
  <si>
    <t>404 días</t>
  </si>
  <si>
    <t xml:space="preserve">Selección Abreviada de Menor Cuantía - Adición </t>
  </si>
  <si>
    <t>Licitación Pública - Adición</t>
  </si>
  <si>
    <t>9 meses</t>
  </si>
  <si>
    <t>Acuerdo Marco de precios - Adición</t>
  </si>
  <si>
    <t>Seguros Salud ediles</t>
  </si>
  <si>
    <t>N.A.</t>
  </si>
  <si>
    <t>93141509
93141501</t>
  </si>
  <si>
    <t xml:space="preserve">56121601
60102503
60101322
56121703
60105912
60131600
60141013 </t>
  </si>
  <si>
    <t>86111802
86111800
60131600</t>
  </si>
  <si>
    <t>49241500
70111700</t>
  </si>
  <si>
    <t>77101700
77121700</t>
  </si>
  <si>
    <t>80101509
93141709</t>
  </si>
  <si>
    <t>93141500
80101600
81131500
93142000</t>
  </si>
  <si>
    <t>93131608
90101600</t>
  </si>
  <si>
    <t>44121900
44122000
44122100</t>
  </si>
  <si>
    <t>72141510
72153505
72102905</t>
  </si>
  <si>
    <t>72101500
72102900</t>
  </si>
  <si>
    <t>14111500
44103100
44121500
44121600
44121700
44121800
44121900
44122000
44122100</t>
  </si>
  <si>
    <t>90101700
76111500</t>
  </si>
  <si>
    <t xml:space="preserve"> 83101500
83101800
83111500</t>
  </si>
  <si>
    <t>84111800
92101804</t>
  </si>
  <si>
    <t>15101500 
78181700</t>
  </si>
  <si>
    <t>44103103
44103105
14111510
44103121
44103124</t>
  </si>
  <si>
    <t>361 días</t>
  </si>
  <si>
    <t>Licitación pública - Adición</t>
  </si>
  <si>
    <t xml:space="preserve">92121504
 </t>
  </si>
  <si>
    <t>2 días</t>
  </si>
  <si>
    <t>Acuerdo Marco de precios</t>
  </si>
  <si>
    <t>Hernando Ernesto González Atuesta Tel. 3660007 Ext. 217 hernando.gonzalez@gobiernobogota.gov.co</t>
  </si>
  <si>
    <t>Héctor Efraín Galeano Campos - Tel. 3660007 Ext. 133 hector.galeano@gobiernobogota.gov.co</t>
  </si>
  <si>
    <t>Luis Fernando Barreto González - Tel. 3660007 Ext. 217 lufeba68@yahoo.com</t>
  </si>
  <si>
    <t>José Farid Carrillo Garzón Tel. 2392661 jose.carrillo@gobiernobogota.gov.co</t>
  </si>
  <si>
    <t xml:space="preserve">INVERSIÓN </t>
  </si>
  <si>
    <t xml:space="preserve">Gastos de Computador </t>
  </si>
  <si>
    <t>44103103   44103105    14111510    44103121   44103124</t>
  </si>
  <si>
    <t xml:space="preserve">9 meses </t>
  </si>
  <si>
    <t>78102201  78102203</t>
  </si>
  <si>
    <t>Impresos y publicaciones</t>
  </si>
  <si>
    <t xml:space="preserve">Mantenimiento Entidad </t>
  </si>
  <si>
    <t xml:space="preserve">Seguros Vida Ediles </t>
  </si>
  <si>
    <t>Gastos de Impuestos, tasas contribuciones derechos y multas - Caja Menor</t>
  </si>
  <si>
    <t>Oeden de Pago</t>
  </si>
  <si>
    <t>44121900                     44122000                 44122100</t>
  </si>
  <si>
    <t>43211507                                   43211508</t>
  </si>
  <si>
    <t>81112200                                  81112300</t>
  </si>
  <si>
    <r>
      <rPr>
        <b/>
        <sz val="9"/>
        <color indexed="8"/>
        <rFont val="Calibri"/>
        <family val="2"/>
      </rPr>
      <t>1130 APOYO A LA PRIMERA INFANCIA.</t>
    </r>
    <r>
      <rPr>
        <sz val="9"/>
        <color indexed="8"/>
        <rFont val="Calibri"/>
        <family val="2"/>
      </rPr>
      <t xml:space="preserve">
Dotar unidades operativas con elementos (elementos didácticos, menaje, mobiliario, ludotecas, deportivos, musicales, etc.) para la atención a la primera infancia.</t>
    </r>
  </si>
  <si>
    <r>
      <rPr>
        <b/>
        <sz val="9"/>
        <color indexed="8"/>
        <rFont val="Calibri"/>
        <family val="2"/>
      </rPr>
      <t>1130 APOYO A LA PRIMERA INFANCIA</t>
    </r>
    <r>
      <rPr>
        <sz val="9"/>
        <color indexed="8"/>
        <rFont val="Calibri"/>
        <family val="2"/>
      </rPr>
      <t xml:space="preserve">
Vincular 5,000 niños y niñas en actividades pedagógicas de fomento a la cultura, la recreación y el deporte con énfasis en el desarrollo integral de la primera infancia durante el cuatrienio</t>
    </r>
  </si>
  <si>
    <r>
      <rPr>
        <b/>
        <sz val="9"/>
        <color indexed="8"/>
        <rFont val="Calibri"/>
        <family val="2"/>
      </rPr>
      <t>1133 FORTALECIMIENTO INTEGRAL DE LOS SERVICIOS DE SALUD</t>
    </r>
    <r>
      <rPr>
        <sz val="9"/>
        <color indexed="8"/>
        <rFont val="Calibri"/>
        <family val="2"/>
      </rPr>
      <t xml:space="preserve"> Realizar un Convenio Interadmnistrativo con los siguientes derivados A) actividades para el fortalecimiento de la salud, B) Programas de Atención y Prevención de enfermedades por ciclo vital, C) acciones de educación  en salud en el marco de los Derechos sexuales y reproductivos por ciclo evolutivo, promoción y educación de la salud preventiva con énfasis en la prevención de todas las clases de violencia y el consumo de sustancias psicoactivas; D) suministro de ayudas técnicas, en salud oral; E) suministro de dispositivos tecnológicos de baja, media y/o alta complejidad; F) programas de atención y prevención en salud para personas en condición de discapacidad</t>
    </r>
  </si>
  <si>
    <r>
      <t xml:space="preserve">1141 ACTIVIDADES EDUCATIVAS INTEGRALES PARA LA LOCALIDAD   </t>
    </r>
    <r>
      <rPr>
        <sz val="9"/>
        <color indexed="8"/>
        <rFont val="Calibri"/>
        <family val="2"/>
      </rPr>
      <t>Realización y fomento de actividades extracurriculares.</t>
    </r>
  </si>
  <si>
    <t>8 Meses</t>
  </si>
  <si>
    <r>
      <t xml:space="preserve">1141 ACTIVIDADES EDUCATIVAS INTEGRALES PARA LA LOCALIDAD  </t>
    </r>
    <r>
      <rPr>
        <sz val="9"/>
        <color indexed="8"/>
        <rFont val="Calibri"/>
        <family val="2"/>
      </rPr>
      <t>Fortalecimiento del Plan Educativo Local - Dotación de elementos pedagógicos, salidas pedagógicas y otros</t>
    </r>
  </si>
  <si>
    <r>
      <t xml:space="preserve">1141 ACTIVIDADES EDUCATIVAS INTEGRALES PARA LA LOCALIDAD  </t>
    </r>
    <r>
      <rPr>
        <sz val="9"/>
        <color indexed="8"/>
        <rFont val="Calibri"/>
        <family val="2"/>
      </rPr>
      <t>Fortalecimiento del Plan Educativo Local - Dotación de elementos pedagógicos, salidas pedagógicas y otros - Componente FORO</t>
    </r>
  </si>
  <si>
    <r>
      <t xml:space="preserve">1186 PROMOCION DE LA EQUIDAD PARA LA POBLACION LOCAL                     </t>
    </r>
    <r>
      <rPr>
        <sz val="9"/>
        <color indexed="8"/>
        <rFont val="Calibri"/>
        <family val="2"/>
      </rPr>
      <t xml:space="preserve">       Vincular 500 mujeres víctimas de violencias con sus familiares. Garantizando campañas y proyectos de acceso a la justicia, acompañamiento psicologico y asesoría social para el cuatrenio</t>
    </r>
  </si>
  <si>
    <t>Luz Marina Meza Tel 3660007</t>
  </si>
  <si>
    <t>7 Meses</t>
  </si>
  <si>
    <r>
      <t xml:space="preserve">1186 PROMOCION DE LA EQUIDAD PARA LA POBLACION LOCAL </t>
    </r>
    <r>
      <rPr>
        <sz val="9"/>
        <color indexed="8"/>
        <rFont val="Calibri"/>
        <family val="2"/>
      </rPr>
      <t xml:space="preserve">                                    Servicio de fotocopiado Subsidio Tipo C</t>
    </r>
  </si>
  <si>
    <r>
      <t xml:space="preserve">1186 PROMOCION DE LA EQUIDAD PARA LA POBLACION LOCAL     </t>
    </r>
    <r>
      <rPr>
        <sz val="9"/>
        <color indexed="8"/>
        <rFont val="Calibri"/>
        <family val="2"/>
      </rPr>
      <t xml:space="preserve">Subsidio Tipo C Adulto Mayor        </t>
    </r>
    <r>
      <rPr>
        <b/>
        <sz val="9"/>
        <color indexed="8"/>
        <rFont val="Calibri"/>
        <family val="2"/>
      </rPr>
      <t xml:space="preserve">        </t>
    </r>
    <r>
      <rPr>
        <sz val="9"/>
        <color indexed="8"/>
        <rFont val="Calibri"/>
        <family val="2"/>
      </rPr>
      <t xml:space="preserve">  </t>
    </r>
  </si>
  <si>
    <r>
      <t xml:space="preserve">1189 APROPIACION CULTURAL Y DEPORTIVA EN LA LOCALIDAD         </t>
    </r>
    <r>
      <rPr>
        <sz val="9"/>
        <color indexed="8"/>
        <rFont val="Calibri"/>
        <family val="2"/>
      </rPr>
      <t>Festival de deportes urbanos y nuevas tendencias</t>
    </r>
  </si>
  <si>
    <t>Selección abreviada de menor cuantía</t>
  </si>
  <si>
    <r>
      <t xml:space="preserve">1189 APROPIACION CULTURAL Y DEPORTIVA EN LA LOCALIDAD         </t>
    </r>
    <r>
      <rPr>
        <sz val="9"/>
        <color indexed="8"/>
        <rFont val="Calibri"/>
        <family val="2"/>
      </rPr>
      <t>Proceso recreodeportivo para el adulto mayor vejez y envejecimiento</t>
    </r>
  </si>
  <si>
    <r>
      <rPr>
        <b/>
        <sz val="9"/>
        <color indexed="8"/>
        <rFont val="Calibri"/>
        <family val="2"/>
      </rPr>
      <t xml:space="preserve">1189 APROPIACION CULTURAL Y DEPORTIVA EN LA LOCALIDAD </t>
    </r>
    <r>
      <rPr>
        <sz val="9"/>
        <color indexed="8"/>
        <rFont val="Calibri"/>
        <family val="2"/>
      </rPr>
      <t xml:space="preserve">         Fortalecimiento al Consejo Local de Arte, Cultura y Patrimonio -   Proceso de fortalecimiento a las actividades pro Casa de la Cultura -  Escuela de formación artística</t>
    </r>
  </si>
  <si>
    <t>Vladimir Ballén Tél 3660007</t>
  </si>
  <si>
    <r>
      <t xml:space="preserve">1189 APROPIACION CULTURAL Y DEPORTIVA EN LA LOCALIDAD                                   </t>
    </r>
    <r>
      <rPr>
        <sz val="9"/>
        <color indexed="8"/>
        <rFont val="Calibri"/>
        <family val="2"/>
      </rPr>
      <t>Interventoría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Dotar 10 parques locales (2 por UPZ) con módulos cardiovasculares y/o biosaludables, para la actividad física y deportiva de los residentes locales</t>
    </r>
  </si>
  <si>
    <t>Saldo de proyectos</t>
  </si>
  <si>
    <r>
      <t xml:space="preserve">1192 MEJORAMIENTO DE LA INFRAESTRUCTURA LOCAL PARA LA CALIDAD DE VIDA                                 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>Rehabilitacion, construcion y/o mantenimiento de vias locales</t>
    </r>
  </si>
  <si>
    <r>
      <t xml:space="preserve">1192 MEJORAMIENTO DE LA INFRAESTRUCTURA LOCAL PARA LA CALIDAD DE VIDA -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Interventoría </t>
    </r>
    <r>
      <rPr>
        <sz val="9"/>
        <color indexed="8"/>
        <rFont val="Calibri"/>
        <family val="2"/>
      </rPr>
      <t>Rehabilitacion, construcion y/o mantenimiento de vias locales</t>
    </r>
    <r>
      <rPr>
        <b/>
        <sz val="9"/>
        <color indexed="8"/>
        <rFont val="Calibri"/>
        <family val="2"/>
      </rPr>
      <t xml:space="preserve">
</t>
    </r>
  </si>
  <si>
    <r>
      <t xml:space="preserve">1193   PREVENCION Y ATENCION DE EMERGENCIAS LOCALES         </t>
    </r>
    <r>
      <rPr>
        <sz val="9"/>
        <color indexed="8"/>
        <rFont val="Calibri"/>
        <family val="2"/>
      </rPr>
      <t>Dotacion al Comité Local de Emergencias</t>
    </r>
    <r>
      <rPr>
        <b/>
        <sz val="9"/>
        <color indexed="8"/>
        <rFont val="Calibri"/>
        <family val="2"/>
      </rPr>
      <t xml:space="preserve">
</t>
    </r>
  </si>
  <si>
    <t>Darío Guerra Tél 3660007</t>
  </si>
  <si>
    <r>
      <t xml:space="preserve">1193   PREVENCION Y ATENCION DE EMERGENCIAS LOCALES         </t>
    </r>
    <r>
      <rPr>
        <sz val="9"/>
        <color indexed="8"/>
        <rFont val="Calibri"/>
        <family val="2"/>
      </rPr>
      <t>Intervención en obras de mitigación</t>
    </r>
    <r>
      <rPr>
        <b/>
        <sz val="9"/>
        <color indexed="8"/>
        <rFont val="Calibri"/>
        <family val="2"/>
      </rPr>
      <t xml:space="preserve">
</t>
    </r>
  </si>
  <si>
    <r>
      <t xml:space="preserve">1193   PREVENCION Y ATENCION DE EMERGENCIAS LOCALES         </t>
    </r>
    <r>
      <rPr>
        <sz val="9"/>
        <color indexed="8"/>
        <rFont val="Calibri"/>
        <family val="2"/>
      </rPr>
      <t>Interventoría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Intervención en obras de mitigación</t>
    </r>
    <r>
      <rPr>
        <b/>
        <sz val="9"/>
        <color indexed="8"/>
        <rFont val="Calibri"/>
        <family val="2"/>
      </rPr>
      <t xml:space="preserve">
</t>
    </r>
  </si>
  <si>
    <r>
      <t xml:space="preserve">1193   PREVENCION Y ATENCION DE EMERGENCIAS LOCALES         </t>
    </r>
    <r>
      <rPr>
        <sz val="9"/>
        <color indexed="8"/>
        <rFont val="Calibri"/>
        <family val="2"/>
      </rPr>
      <t xml:space="preserve">Capacitación en prevención de riesgos </t>
    </r>
    <r>
      <rPr>
        <b/>
        <sz val="9"/>
        <color indexed="8"/>
        <rFont val="Calibri"/>
        <family val="2"/>
      </rPr>
      <t xml:space="preserve">
</t>
    </r>
  </si>
  <si>
    <t>Aura Abril Tél 3660007</t>
  </si>
  <si>
    <r>
      <t xml:space="preserve">1195 - PARTICIPACIÓN COMUNITARIA INCLUYENTE E INCIDENTE 
</t>
    </r>
    <r>
      <rPr>
        <sz val="9"/>
        <color indexed="8"/>
        <rFont val="Calibri"/>
        <family val="2"/>
      </rPr>
      <t>Fortalecimiento de procesos organizativos y gestion política dirigido a mujeres de la localidad</t>
    </r>
    <r>
      <rPr>
        <b/>
        <sz val="9"/>
        <color indexed="8"/>
        <rFont val="Calibri"/>
        <family val="2"/>
      </rPr>
      <t xml:space="preserve">
</t>
    </r>
  </si>
  <si>
    <r>
      <t xml:space="preserve">1197 - PROMOCIÓN DEL DERECHO DE LA SALUD DE LOS Y LAS HABITANTES DE LA LOCALIDAD
</t>
    </r>
    <r>
      <rPr>
        <sz val="9"/>
        <color indexed="8"/>
        <rFont val="Calibri"/>
        <family val="2"/>
      </rPr>
      <t xml:space="preserve">Apoyo a la </t>
    </r>
    <r>
      <rPr>
        <sz val="9"/>
        <color indexed="8"/>
        <rFont val="Calibri"/>
        <family val="2"/>
      </rPr>
      <t>Supervisión Vincular  800 personas al año en  programas y procesos de control social y su incidencia en las decisiones para la exigibilidad del derecho a la salud, y la prestación del servicio en instituciones públicas y privadas con inclusión del fortalecimiento de la Asociación de Usuarios del Hospital Rafael Uribe Uribe y del COPACO.</t>
    </r>
    <r>
      <rPr>
        <b/>
        <sz val="9"/>
        <color indexed="8"/>
        <rFont val="Calibri"/>
        <family val="2"/>
      </rPr>
      <t xml:space="preserve">
</t>
    </r>
  </si>
  <si>
    <t>Pago honorarios ediles</t>
  </si>
  <si>
    <t>Jorge Fuentes Tél 3660007</t>
  </si>
  <si>
    <t>Edilson Zabaleta Tel 3660007</t>
  </si>
  <si>
    <r>
      <t xml:space="preserve">Arrendamientos - </t>
    </r>
    <r>
      <rPr>
        <sz val="9"/>
        <rFont val="Calibri"/>
        <family val="2"/>
      </rPr>
      <t>Contratar el arrendamiento de un área que sirva como estacionamiento de los vehículos y la maquinaria pesada a cargo del Fondo de Desarrollo Local de Rafael Uribe Uribe</t>
    </r>
  </si>
  <si>
    <r>
      <t>Gastos de transporte y comunicación -</t>
    </r>
    <r>
      <rPr>
        <sz val="9"/>
        <rFont val="Calibri"/>
        <family val="2"/>
      </rPr>
      <t xml:space="preserve"> Correo Certificado</t>
    </r>
  </si>
  <si>
    <r>
      <t xml:space="preserve">Impresos y publicaciones </t>
    </r>
    <r>
      <rPr>
        <sz val="9"/>
        <rFont val="Calibri"/>
        <family val="2"/>
      </rPr>
      <t>- Contratar el servicio de outsourcing para el suministro y operación del Centro de Fotocopiado de la Alcaldía Local y la Junta Administradora Local de Rafael Uribe Uribe</t>
    </r>
  </si>
  <si>
    <r>
      <t xml:space="preserve">Mantenimiento Entidad - </t>
    </r>
    <r>
      <rPr>
        <sz val="9"/>
        <rFont val="Calibri"/>
        <family val="2"/>
      </rPr>
      <t>Servicio de vigilancia</t>
    </r>
  </si>
  <si>
    <r>
      <t xml:space="preserve">Mantenimiento Entidad - </t>
    </r>
    <r>
      <rPr>
        <sz val="9"/>
        <rFont val="Calibri"/>
        <family val="2"/>
      </rPr>
      <t>Servicio de vigilancia - Adición</t>
    </r>
  </si>
  <si>
    <t>2,5 meses</t>
  </si>
  <si>
    <t>Adición</t>
  </si>
  <si>
    <r>
      <t xml:space="preserve">Mantenimiento Entidad - </t>
    </r>
    <r>
      <rPr>
        <sz val="9"/>
        <rFont val="Calibri"/>
        <family val="2"/>
      </rPr>
      <t>Servicio aseo y cafeteria</t>
    </r>
    <r>
      <rPr>
        <b/>
        <sz val="9"/>
        <rFont val="Calibri"/>
        <family val="2"/>
      </rPr>
      <t xml:space="preserve"> -</t>
    </r>
    <r>
      <rPr>
        <sz val="9"/>
        <rFont val="Calibri"/>
        <family val="2"/>
      </rPr>
      <t xml:space="preserve">                                            Adición Acuerdo Marco de Precios No. AMP-158-2015</t>
    </r>
  </si>
  <si>
    <r>
      <t xml:space="preserve">Mantenimiento Entidad - </t>
    </r>
    <r>
      <rPr>
        <sz val="9"/>
        <rFont val="Calibri"/>
        <family val="2"/>
      </rPr>
      <t>Servicio aseo y cafeteria</t>
    </r>
    <r>
      <rPr>
        <b/>
        <sz val="9"/>
        <rFont val="Calibri"/>
        <family val="2"/>
      </rPr>
      <t xml:space="preserve"> -</t>
    </r>
    <r>
      <rPr>
        <sz val="9"/>
        <rFont val="Calibri"/>
        <family val="2"/>
      </rPr>
      <t xml:space="preserve">                                            </t>
    </r>
  </si>
  <si>
    <t>Selección de mínima cuantía</t>
  </si>
  <si>
    <r>
      <t xml:space="preserve">Seguros Entidad                                          </t>
    </r>
    <r>
      <rPr>
        <sz val="9"/>
        <rFont val="Calibri"/>
        <family val="2"/>
      </rPr>
      <t>Adición contrato de Seguros No. CS-165-2015</t>
    </r>
  </si>
  <si>
    <r>
      <t>Seguros entidad -</t>
    </r>
    <r>
      <rPr>
        <sz val="9"/>
        <rFont val="Calibri"/>
        <family val="2"/>
      </rPr>
      <t xml:space="preserve"> Contratar los seguros que amparen los intereses patrimoniales actuales y futuros, así como los bienes de propiedad del Fondo de Desarrollo Local de Rafael Uribe Uribe, que estén bajo su responsabilidad y custodia y aquellos que sean adquiridos para desarrollar las funciones inherentes a su actividad y cualquier otra póliza de seguros que requiera la entidad en el desarrollo de su actividad</t>
    </r>
  </si>
  <si>
    <r>
      <t xml:space="preserve">Seguros Vida Ediles - </t>
    </r>
    <r>
      <rPr>
        <sz val="9"/>
        <rFont val="Calibri"/>
        <family val="2"/>
      </rPr>
      <t>Contratar la póliza de seguro vida grupo, para los ediles de la Localidad de Rafael Uribe Uribe</t>
    </r>
  </si>
  <si>
    <t>Sergio Enrique Gil Morales - 3660007 Ext 119- sergio.morales@gobiernobogota.gov.co</t>
  </si>
  <si>
    <r>
      <rPr>
        <b/>
        <sz val="9"/>
        <color indexed="8"/>
        <rFont val="Calibri"/>
        <family val="2"/>
      </rPr>
      <t xml:space="preserve">1130 APOYO A LA PRIMERA INFANCIA </t>
    </r>
    <r>
      <rPr>
        <sz val="9"/>
        <color indexed="8"/>
        <rFont val="Calibri"/>
        <family val="2"/>
      </rPr>
      <t xml:space="preserve">
Interventoría - Vincular 5,000 niños y niñas en actividades  pedagógicas de fomento a la cultura, la recreación y el deporte con énfasis en el desarrollo integral de la primera infancia Incluidos los atendidos por </t>
    </r>
  </si>
  <si>
    <r>
      <rPr>
        <b/>
        <sz val="9"/>
        <color indexed="8"/>
        <rFont val="Calibri"/>
        <family val="2"/>
      </rPr>
      <t xml:space="preserve">1133 FORTALECIMIENTO INTEGRAL DE LOS SERVICIOS DE SALUD - </t>
    </r>
    <r>
      <rPr>
        <sz val="9"/>
        <color indexed="8"/>
        <rFont val="Calibri"/>
        <family val="2"/>
      </rPr>
      <t>Interventoría al Convenio Interadministrativo y sus derivados</t>
    </r>
  </si>
  <si>
    <r>
      <t xml:space="preserve">1141 ACTIVIDADES EDUCATIVAS INTEGRALES PARA LA LOCALIDAD  - </t>
    </r>
    <r>
      <rPr>
        <sz val="9"/>
        <color indexed="8"/>
        <rFont val="Calibri"/>
        <family val="2"/>
      </rPr>
      <t xml:space="preserve">Interventoría Realización y fomento de actividades extracurriculares. Apoyar 200 adultos en el programa de educación primaria, básica secundaria y/o superior </t>
    </r>
  </si>
  <si>
    <r>
      <t xml:space="preserve">1141 ACTIVIDADES EDUCATIVAS INTEGRALES PARA LA LOCALIDAD - </t>
    </r>
    <r>
      <rPr>
        <sz val="9"/>
        <color indexed="8"/>
        <rFont val="Calibri"/>
        <family val="2"/>
      </rPr>
      <t xml:space="preserve">Apoyar 200 adultos en el programa de educación primaria, básica secundaria y/o superior </t>
    </r>
  </si>
  <si>
    <t>Luz Marina Meza Tel 3660007 Ext. 217</t>
  </si>
  <si>
    <r>
      <t xml:space="preserve">1186 PROMOCION DE LA EQUIDAD PARA LA POBLACION LOCAL                                         </t>
    </r>
    <r>
      <rPr>
        <sz val="9"/>
        <color indexed="8"/>
        <rFont val="Calibri"/>
        <family val="2"/>
      </rPr>
      <t>Interventoría - Vincular 500 mujeres victimas de violencias con sus familiares. Garantizando campañas y proyectos de acceso a la justicia, acompañamiento psicologico y asesoría social para el cuatrenio -  Implementar 15 acciones afirmativas en relación con el Plan de Acción de la Política Pública LGBTI</t>
    </r>
  </si>
  <si>
    <r>
      <t xml:space="preserve">1186 PROMOCION DE LA EQUIDAD PARA LA POBLACION LOCAL - </t>
    </r>
    <r>
      <rPr>
        <sz val="9"/>
        <color indexed="8"/>
        <rFont val="Calibri"/>
        <family val="2"/>
      </rPr>
      <t>Adquisición y suministro de insumos  para las impresoras y plotter Subsidio Tipo C</t>
    </r>
  </si>
  <si>
    <r>
      <t>1186 PROMOCION DE LA EQUIDAD PARA LA POBLACION LOCAL -</t>
    </r>
    <r>
      <rPr>
        <sz val="9"/>
        <color indexed="8"/>
        <rFont val="Calibri"/>
        <family val="2"/>
      </rPr>
      <t xml:space="preserve"> Implementar 15 acciones afirmativas en relación con el Plan de Acción de la Política Pública LGBTI</t>
    </r>
  </si>
  <si>
    <r>
      <t xml:space="preserve">1188 PROTECCION Y GARANTIA DE LOS DERECHOS DE LA POBLACION - </t>
    </r>
    <r>
      <rPr>
        <sz val="9"/>
        <color indexed="8"/>
        <rFont val="Calibri"/>
        <family val="2"/>
      </rPr>
      <t>Fortalecimiento y garantía de los derechos humanos</t>
    </r>
  </si>
  <si>
    <r>
      <t xml:space="preserve">1188 PROTECCION Y GARANTIA DE LOS DERECHOS DE LA POBLACION - </t>
    </r>
    <r>
      <rPr>
        <sz val="9"/>
        <color indexed="8"/>
        <rFont val="Calibri"/>
        <family val="2"/>
      </rPr>
      <t>Interventoría Fortalecimiento y garantía de los derechos humanos</t>
    </r>
  </si>
  <si>
    <r>
      <t xml:space="preserve">1188 PROTECCION Y GARANTIA DE LOS DERECHOS DE LA POBLACION - </t>
    </r>
    <r>
      <rPr>
        <sz val="9"/>
        <color indexed="8"/>
        <rFont val="Calibri"/>
        <family val="2"/>
      </rPr>
      <t>Fortalecimiento de clubes e iniciativas juveniles y/o infantiles, comunales. Promoción participación y garantía de los derechos de afrocolombianos e indigenas</t>
    </r>
  </si>
  <si>
    <r>
      <t>1188 PROTECCION Y GARANTIA DE LOS DERECHOS DE LA POBLACION -</t>
    </r>
    <r>
      <rPr>
        <sz val="9"/>
        <color indexed="8"/>
        <rFont val="Calibri"/>
        <family val="2"/>
      </rPr>
      <t xml:space="preserve"> Interventoría Fortalecimiento de clubes e iniciativas juveniles y/o infantiles, comunales  - Promoción participación y garantía de los derechos de afrocolombianos e indigenas</t>
    </r>
  </si>
  <si>
    <r>
      <t xml:space="preserve">1189 APROPIACION CULTURAL Y DEPORTIVA EN LA LOCALIDAD - </t>
    </r>
    <r>
      <rPr>
        <sz val="9"/>
        <rFont val="Calibri"/>
        <family val="2"/>
      </rPr>
      <t>Festival de las artes y cultura viva comunitaria</t>
    </r>
  </si>
  <si>
    <r>
      <t xml:space="preserve">1189 APROPIACION CULTURAL Y DEPORTIVA EN LA LOCALIDAD - </t>
    </r>
    <r>
      <rPr>
        <sz val="9"/>
        <rFont val="Calibri"/>
        <family val="2"/>
      </rPr>
      <t>Interventoría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Festival de las artes y cultura viva comunitaria  - Apoyo a la supervisión Proceso de apropiación social del territorio Festiparques, Lunada atlética y apoyo al hexagonal del Olaya - Apoyo a la supervisión       Fortalecimiento al Consejo Local de Arte, Cultura y Patrimonio -   Proceso de fortalecimiento a las actividades pro Casa de la Cultura -   Escuela de formación artística -         Apoyo a la supervisión Mes de la Localidad </t>
    </r>
  </si>
  <si>
    <r>
      <t xml:space="preserve">1189 APROPIACION CULTURAL Y DEPORTIVA EN LA LOCALIDAD - </t>
    </r>
    <r>
      <rPr>
        <sz val="9"/>
        <color indexed="8"/>
        <rFont val="Calibri"/>
        <family val="2"/>
      </rPr>
      <t>Escuela de formación en educación física y deportes -Escuela de formación deportiva para personas en condición de discapacidad</t>
    </r>
  </si>
  <si>
    <r>
      <t>1189 APROPIACION CULTURAL Y DEPORTIVA EN LA LOCALIDAD -</t>
    </r>
    <r>
      <rPr>
        <sz val="9"/>
        <rFont val="Calibri"/>
        <family val="2"/>
      </rPr>
      <t xml:space="preserve"> Escuela de formación en educaciòn física y deportes - Escuela de formación deportiva para personas en condición de discapacidad - Apoyo a la supervisión Festival de deportes urbanos y nuevas tendencias -  Apoyo a la supervisión Proceso recreodeportivo para el adulto mayor vejez y envejecimiento</t>
    </r>
  </si>
  <si>
    <t>Gema Ortega Trujillo - 3660007 Ext 105-112</t>
  </si>
  <si>
    <r>
      <t xml:space="preserve">1200 - FORTALECIMIENTO A LA CAPACIDAD ADMINISTRATIVA Y OPERATIVA DE LA ADMINISTRACIÓN LOCAL 
</t>
    </r>
    <r>
      <rPr>
        <sz val="9"/>
        <rFont val="Calibri"/>
        <family val="2"/>
      </rPr>
      <t>Metrología</t>
    </r>
  </si>
  <si>
    <r>
      <t xml:space="preserve">Gastos de Computador - </t>
    </r>
    <r>
      <rPr>
        <sz val="9"/>
        <rFont val="Calibri"/>
        <family val="2"/>
      </rPr>
      <t xml:space="preserve">Suministro de insumos de impresión </t>
    </r>
  </si>
  <si>
    <r>
      <t xml:space="preserve">Seguros entidad - </t>
    </r>
    <r>
      <rPr>
        <sz val="9"/>
        <rFont val="Calibri"/>
        <family val="2"/>
      </rPr>
      <t>Avaluo bienes inmuebles y vehículos</t>
    </r>
  </si>
  <si>
    <r>
      <t xml:space="preserve">1190 ACCIONES ECOLÓGICAS INTEGRALES EN EL TERRITORIO LOCAL - </t>
    </r>
    <r>
      <rPr>
        <sz val="9"/>
        <color indexed="8"/>
        <rFont val="Calibri"/>
        <family val="2"/>
      </rPr>
      <t xml:space="preserve">Implementacion, intervencion conservacion, prevencion y recuperacion de corredores ecológicos y de agua </t>
    </r>
  </si>
  <si>
    <r>
      <t xml:space="preserve">1190 ACCIONES ECOLÓGICAS INTEGRALES EN EL TERRITORIO LOCAL - </t>
    </r>
    <r>
      <rPr>
        <sz val="9"/>
        <color indexed="8"/>
        <rFont val="Calibri"/>
        <family val="2"/>
      </rPr>
      <t>Interventoría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Implementacion, intervencion conservacion, prevencion y recuperacion de corroredores ecologicos y de agua </t>
    </r>
  </si>
  <si>
    <r>
      <t xml:space="preserve">1191  PROTECCIÓN DEL MEDIO AMBIENTE LOCAL - </t>
    </r>
    <r>
      <rPr>
        <sz val="9"/>
        <color indexed="8"/>
        <rFont val="Calibri"/>
        <family val="2"/>
      </rPr>
      <t>Implementar  y adelantar un Plan Local de Arborización Urbana (PLAU) donde incluya reforestación con árboles frutales para la recuperación de la avifauna</t>
    </r>
  </si>
  <si>
    <r>
      <t>1191  PROTECCIÓN DEL MEDIO AMBIENTE LOCAL - Interventoría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Implementar  y adelantar un Plan Local de Arborización Urbana (PLAU) donde incluya reforestación con árboles frutales para la recuperación de la avifauna</t>
    </r>
  </si>
  <si>
    <r>
      <t xml:space="preserve">1191 PROTECCIÓN DEL MEDIO AMBIENTE LOCAL - </t>
    </r>
    <r>
      <rPr>
        <sz val="9"/>
        <color indexed="8"/>
        <rFont val="Calibri"/>
        <family val="2"/>
      </rPr>
      <t>Realizar 2 acciones complementarias para eventos de control de plagas y esterilización en hembras y castración en machos caninos y felinos</t>
    </r>
    <r>
      <rPr>
        <b/>
        <sz val="9"/>
        <color indexed="8"/>
        <rFont val="Calibri"/>
        <family val="2"/>
      </rPr>
      <t xml:space="preserve">
</t>
    </r>
  </si>
  <si>
    <r>
      <t xml:space="preserve">1191 PROTECCIÓN DEL MEDIO AMBIENTE LOCAL - Interventoría </t>
    </r>
    <r>
      <rPr>
        <sz val="9"/>
        <color indexed="8"/>
        <rFont val="Calibri"/>
        <family val="2"/>
      </rPr>
      <t>Realizar 2 acciones complementarias para eventos de control de plagas y esterilización en hembras y castración en machos caninos y felinos</t>
    </r>
    <r>
      <rPr>
        <b/>
        <sz val="9"/>
        <color indexed="8"/>
        <rFont val="Calibri"/>
        <family val="2"/>
      </rPr>
      <t xml:space="preserve">
</t>
    </r>
  </si>
  <si>
    <t>1190 ACCIONES ECOLÓGICAS INTEGRALES EN EL TERRITORIO LOCAL SALDO</t>
  </si>
  <si>
    <r>
      <t xml:space="preserve">1194  INICIATIVAS DE RECICLAJE Y APROVECHAMIENTO DE RESIDUOS SÓLIDOS EN LA LOCALIDAD - </t>
    </r>
    <r>
      <rPr>
        <sz val="9"/>
        <color indexed="8"/>
        <rFont val="Calibri"/>
        <family val="2"/>
      </rPr>
      <t>Realizacion de  iniciativas sociales de manejo y aprovechamiento de los residuos sólidos con el acondicionamiento de espacios físicos.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Promover cinco (5) campañas locales (1 por UPZ) de reciclaje y separación desde la fuente para maximizar el reciclaje, como estrategia para la dignificación laboral de las y los recuperadores</t>
    </r>
  </si>
  <si>
    <r>
      <t xml:space="preserve">1195 PARTICIPACIÓN COMUNITARIA INCLUYENTE E INCIDENTE - </t>
    </r>
    <r>
      <rPr>
        <sz val="9"/>
        <color indexed="8"/>
        <rFont val="Calibri"/>
        <family val="2"/>
      </rPr>
      <t>Promover y apoyar un ejercicio anual de presupuestación participativa.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Promoción y apoyo en programas y proyectos de presupuestación participativa </t>
    </r>
  </si>
  <si>
    <r>
      <t xml:space="preserve">1195 PARTICIPACIÓN COMUNITARIA INCLUYENTE E INCIDENTE - </t>
    </r>
    <r>
      <rPr>
        <sz val="9"/>
        <color indexed="8"/>
        <rFont val="Calibri"/>
        <family val="2"/>
      </rPr>
      <t>Interventoría Promover y apoyar un ejercicio anual de presupuestación participativa.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Promoción y apoyo en programas y proyectos de presupuestación participativa.                                                                            Fortalecimiento del control social  y de los medios alternativos de comunicación y de las TICS
</t>
    </r>
  </si>
  <si>
    <r>
      <t xml:space="preserve">1195 PARTICIPACIÓN COMUNITARIA INCLUYENTE E INCIDENTE - </t>
    </r>
    <r>
      <rPr>
        <sz val="9"/>
        <color indexed="8"/>
        <rFont val="Calibri"/>
        <family val="2"/>
      </rPr>
      <t>Promoción y apoyo en programas y proyectos de presupuestación participativa - Rendición de Cuentas</t>
    </r>
  </si>
  <si>
    <r>
      <t xml:space="preserve">1195 PARTICIPACIÓN COMUNITARIA INCLUYENTE E INCIDENTE - </t>
    </r>
    <r>
      <rPr>
        <sz val="9"/>
        <color indexed="8"/>
        <rFont val="Calibri"/>
        <family val="2"/>
      </rPr>
      <t>Promoción y apoyo en programas y proyectos de presupuestación participativa - Encuentros Ciudadanos</t>
    </r>
  </si>
  <si>
    <r>
      <t xml:space="preserve">1195 PARTICIPACIÓN COMUNITARIA INCLUYENTE E INCIDENTE - </t>
    </r>
    <r>
      <rPr>
        <sz val="9"/>
        <color indexed="8"/>
        <rFont val="Calibri"/>
        <family val="2"/>
      </rPr>
      <t>Interventoría Fortalecimiento de procesos organizativos y gestion politica dirigido a mujeres de la localidad</t>
    </r>
    <r>
      <rPr>
        <b/>
        <sz val="9"/>
        <color indexed="8"/>
        <rFont val="Calibri"/>
        <family val="2"/>
      </rPr>
      <t xml:space="preserve">
</t>
    </r>
  </si>
  <si>
    <r>
      <t xml:space="preserve">1195 PARTICIPACIÓN COMUNITARIA INCLUYENTE E INCIDENTE - </t>
    </r>
    <r>
      <rPr>
        <sz val="9"/>
        <color indexed="8"/>
        <rFont val="Calibri"/>
        <family val="2"/>
      </rPr>
      <t xml:space="preserve">Fortalecimiento del control social  y de los medios alternativos de comunicación y de las TICS
</t>
    </r>
  </si>
  <si>
    <r>
      <t xml:space="preserve">1239 PROMOCIÓN DEL CONTROL SOCIAL CIUDADANO Y CUMPLIMIENTO DE NORMAS DE CONVIVENCIA - </t>
    </r>
    <r>
      <rPr>
        <sz val="9"/>
        <color indexed="8"/>
        <rFont val="Calibri"/>
        <family val="2"/>
      </rPr>
      <t>Vincular  130 personas en calidad de veedores ciudadanos  para el control y seguimiento a la gestión local y ejecución de proyectos a cargo del FDL y del nivel central que se ejecutan en el territorio.</t>
    </r>
  </si>
  <si>
    <r>
      <t xml:space="preserve">1239 PROMOCIÓN DEL CONTROL SOCIAL CIUDADANO Y CUMPLIMIENTO DE NORMAS DE CONVIVENCIA - </t>
    </r>
    <r>
      <rPr>
        <sz val="9"/>
        <color indexed="8"/>
        <rFont val="Calibri"/>
        <family val="2"/>
      </rPr>
      <t>Interventoría Vincular  130 personas en calidad de veedores ciudadanos  para el control y seguimiento a la gestión local y ejecución de proyectos a cargo del FDL y del nivel central que se ejecutan en el territorio</t>
    </r>
  </si>
  <si>
    <r>
      <t xml:space="preserve">1239 PROMOCIÓN DEL CONTROL SOCIAL CIUDADANO Y CUMPLIMIENTO DE NORMAS DE CONVIVENCIA - </t>
    </r>
    <r>
      <rPr>
        <sz val="9"/>
        <color indexed="8"/>
        <rFont val="Calibri"/>
        <family val="2"/>
      </rPr>
      <t>Vincular  personas en programas de cumplimiento voluntario de normas legales y de convivencia para evitar potenciales conflictos y ocurrencia de delitos durante el cuatrienio.</t>
    </r>
  </si>
  <si>
    <r>
      <t xml:space="preserve">1239 PROMOCIÓN DEL CONTROL SOCIAL CIUDADANO Y CUMPLIMIENTO DE NORMAS DE CONVIVENCIA - </t>
    </r>
    <r>
      <rPr>
        <sz val="9"/>
        <color indexed="8"/>
        <rFont val="Calibri"/>
        <family val="2"/>
      </rPr>
      <t>Interventoría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Vincular  personas en programas de cumplimiento voluntario de normas legales y de convivencia para evitar potenciales conflictos y ocurrencia de delitos durante el cuatrienio.</t>
    </r>
  </si>
  <si>
    <r>
      <t xml:space="preserve">1196 APOYO A LAS ACCIONES DE SEGURIDAD Y CONVIVENCIA EN LA LOCALIDAD - </t>
    </r>
    <r>
      <rPr>
        <sz val="11"/>
        <color indexed="8"/>
        <rFont val="Calibri"/>
        <family val="2"/>
      </rPr>
      <t>Interventoría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Apoyo de iniciativas comunitarias - Fortalecimiento a encuentros y comites comunitarios de seguridad y convivencia - Campañas comunitarias
</t>
    </r>
    <r>
      <rPr>
        <b/>
        <sz val="11"/>
        <color indexed="8"/>
        <rFont val="Calibri"/>
        <family val="2"/>
      </rPr>
      <t xml:space="preserve">
</t>
    </r>
  </si>
  <si>
    <r>
      <t xml:space="preserve">1196 APOYO A LAS ACCIONES DE SEGURIDAD Y CONVIVENCIA EN LA LOCALIDAD - </t>
    </r>
    <r>
      <rPr>
        <sz val="11"/>
        <color indexed="8"/>
        <rFont val="Calibri"/>
        <family val="2"/>
      </rPr>
      <t>Interventoría</t>
    </r>
    <r>
      <rPr>
        <sz val="11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Realizar 72  escenarios de encuentros comunitarios y de articulación con las instituciones, Juntas Zonales de Seguridad y Convivencia.licitación supervisión</t>
    </r>
    <r>
      <rPr>
        <b/>
        <sz val="11"/>
        <color indexed="8"/>
        <rFont val="Calibri"/>
        <family val="2"/>
      </rPr>
      <t xml:space="preserve">
</t>
    </r>
  </si>
  <si>
    <r>
      <t xml:space="preserve">1196 APOYO A LAS ACCIONES DE SEGURIDAD Y CVONVIVENCIA EN LA LOCALIDAD - </t>
    </r>
    <r>
      <rPr>
        <sz val="9"/>
        <color indexed="8"/>
        <rFont val="Calibri"/>
        <family val="2"/>
      </rPr>
      <t>Vincular a  jóvenes y menores de edad en el programa de atención integral a jóvenes infractores, menores en riesgo y familias con el fin de prever delitos y/o su reincidencia por año.</t>
    </r>
  </si>
  <si>
    <r>
      <t xml:space="preserve">1196 APOYO A LAS ACCIONES DE SEGURIDAD Y CONVIVENCIA EN LA LOCALIDAD - </t>
    </r>
    <r>
      <rPr>
        <sz val="11"/>
        <color indexed="8"/>
        <rFont val="Calibri"/>
        <family val="2"/>
      </rPr>
      <t xml:space="preserve">Realizar 72  escenarios de encuentros comunitarios y de articulación con las instituciones, Juntas Zonales de Seguridad y Convivencia </t>
    </r>
  </si>
  <si>
    <r>
      <t>1196 - APOYO A LAS ACCIONES DE SEGURIDAD Y CVONVIVENCIA EN LA LOCALIDAD -</t>
    </r>
    <r>
      <rPr>
        <sz val="9"/>
        <color indexed="8"/>
        <rFont val="Calibri"/>
        <family val="2"/>
      </rPr>
      <t xml:space="preserve"> Interventoría Vincular a  jóvenes y menores de edad en el programa de atención integral a jóvenes infractores, menores en riesgo y familias con el fin de prever delitos y/o su reincidencia por año.</t>
    </r>
  </si>
  <si>
    <r>
      <t xml:space="preserve">1197 - PROMOCIÓN DEL DERECHO DE LA SALUD DE LOS Y LAS HABITANTES DE LA LOCALIDAD - </t>
    </r>
    <r>
      <rPr>
        <sz val="9"/>
        <color indexed="8"/>
        <rFont val="Calibri"/>
        <family val="2"/>
      </rPr>
      <t>Vincular 800  personas al año en  programas y procesos de control social y su incidencia en las decisiones para la exigibilidad del derecho a la salud, y la prestación del servicio en instituciones públicas y privadas con inclusión del fortalecimiento de la Asociación de Usuarios del Hospital Rafael Uribe Uribe y del COPACO.</t>
    </r>
  </si>
  <si>
    <r>
      <t xml:space="preserve">1200 FORTALECIMIENTO A LA CAPACIDAD ADMINISTRATIVA Y OPERATIVA DE LA ADMINISTRACIÓN LOCAL - </t>
    </r>
    <r>
      <rPr>
        <sz val="9"/>
        <color indexed="8"/>
        <rFont val="Calibri"/>
        <family val="2"/>
      </rPr>
      <t>Reconocimiento y pago de honorarios a ediles</t>
    </r>
    <r>
      <rPr>
        <b/>
        <sz val="9"/>
        <color indexed="8"/>
        <rFont val="Calibri"/>
        <family val="2"/>
      </rPr>
      <t xml:space="preserve">
</t>
    </r>
  </si>
  <si>
    <r>
      <t xml:space="preserve">1200 FORTALECIMIENTO A LA CAPACIDAD ADMINISTRATIVA Y OPERATIVA DE LA ADMINISTRACIÓN LOCAL - </t>
    </r>
    <r>
      <rPr>
        <sz val="9"/>
        <color indexed="8"/>
        <rFont val="Calibri"/>
        <family val="2"/>
      </rPr>
      <t>Refrigerios</t>
    </r>
    <r>
      <rPr>
        <b/>
        <sz val="9"/>
        <color indexed="8"/>
        <rFont val="Calibri"/>
        <family val="2"/>
      </rPr>
      <t xml:space="preserve">
</t>
    </r>
  </si>
  <si>
    <r>
      <t xml:space="preserve">1200 FORTALECIMIENTO A LA CAPACIDAD ADMINISTRATIVA Y OPERATIVA DE LA ADMINISTRACIÓN LOCAL - </t>
    </r>
    <r>
      <rPr>
        <sz val="9"/>
        <rFont val="Calibri"/>
        <family val="2"/>
      </rPr>
      <t>Adecuación Auditorio</t>
    </r>
    <r>
      <rPr>
        <b/>
        <sz val="9"/>
        <rFont val="Calibri"/>
        <family val="2"/>
      </rPr>
      <t xml:space="preserve">
</t>
    </r>
  </si>
  <si>
    <r>
      <t xml:space="preserve">1200 FORTALECIMIENTO A LA CAPACIDAD ADMINISTRATIVA Y OPERATIVA DE LA ADMINISTRACIÓN LOCAL - </t>
    </r>
    <r>
      <rPr>
        <sz val="9"/>
        <rFont val="Calibri"/>
        <family val="2"/>
      </rPr>
      <t xml:space="preserve">Demoliciones </t>
    </r>
    <r>
      <rPr>
        <b/>
        <sz val="9"/>
        <rFont val="Calibri"/>
        <family val="2"/>
      </rPr>
      <t xml:space="preserve">
</t>
    </r>
  </si>
  <si>
    <r>
      <t xml:space="preserve">1200 FORTALECIMIENTO A LA CAPACIDAD ADMINISTRATIVA Y OPERATIVA DE LA ADMINISTRACIÓN LOCAL - </t>
    </r>
    <r>
      <rPr>
        <sz val="9"/>
        <rFont val="Calibri"/>
        <family val="2"/>
      </rPr>
      <t>Dotación Oficinas</t>
    </r>
    <r>
      <rPr>
        <b/>
        <sz val="9"/>
        <rFont val="Calibri"/>
        <family val="2"/>
      </rPr>
      <t xml:space="preserve">
</t>
    </r>
  </si>
  <si>
    <r>
      <t xml:space="preserve">1200 FORTALECIMIENTO A LA CAPACIDAD ADMINISTRATIVA Y OPERATIVA DE LA ADMINISTRACIÓN LOCAL - </t>
    </r>
    <r>
      <rPr>
        <sz val="9"/>
        <rFont val="Calibri"/>
        <family val="2"/>
      </rPr>
      <t>Transporte</t>
    </r>
    <r>
      <rPr>
        <b/>
        <sz val="9"/>
        <rFont val="Calibri"/>
        <family val="2"/>
      </rPr>
      <t xml:space="preserve">
</t>
    </r>
  </si>
  <si>
    <r>
      <t xml:space="preserve">1200 FORTALECIMIENTO A LA CAPACIDAD ADMINISTRATIVA Y OPERATIVA DE LA ADMINISTRACIÓN LOCAL  - </t>
    </r>
    <r>
      <rPr>
        <sz val="9"/>
        <rFont val="Calibri"/>
        <family val="2"/>
      </rPr>
      <t>Fortalecimiento PIGA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
</t>
    </r>
  </si>
  <si>
    <r>
      <t xml:space="preserve">1200 FORTALECIMIENTO A LA CAPACIDAD ADMINISTRATIVA Y OPERATIVA DE LA ADMINISTRACIÓN LOCAL 
</t>
    </r>
    <r>
      <rPr>
        <sz val="9"/>
        <rFont val="Calibri"/>
        <family val="2"/>
      </rPr>
      <t>Elementos tecnológicos</t>
    </r>
    <r>
      <rPr>
        <b/>
        <sz val="9"/>
        <rFont val="Calibri"/>
        <family val="2"/>
      </rPr>
      <t xml:space="preserve">
</t>
    </r>
  </si>
  <si>
    <r>
      <t xml:space="preserve">1200 FORTALECIMIENTO A LA CAPACIDAD ADMINISTRATIVA Y OPERATIVA DE LA ADMINISTRACIÓN LOCAL 
</t>
    </r>
    <r>
      <rPr>
        <sz val="9"/>
        <rFont val="Calibri"/>
        <family val="2"/>
      </rPr>
      <t xml:space="preserve">Elementos de logística </t>
    </r>
    <r>
      <rPr>
        <b/>
        <sz val="9"/>
        <rFont val="Calibri"/>
        <family val="2"/>
      </rPr>
      <t xml:space="preserve">
</t>
    </r>
  </si>
  <si>
    <r>
      <t xml:space="preserve">1200 FORTALECIMIENTO A LA CAPACIDAD ADMINISTRATIVA Y OPERATIVA DE LA ADMINISTRACIÓN LOCAL - </t>
    </r>
    <r>
      <rPr>
        <sz val="9"/>
        <rFont val="Calibri"/>
        <family val="2"/>
      </rPr>
      <t>Apoyo a la Gestión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 xml:space="preserve"> </t>
    </r>
  </si>
  <si>
    <r>
      <t xml:space="preserve">1200 FORTALECIMIENTO A LA CAPACIDAD ADMINISTRATIVA Y OPERATIVA DE LA ADMINISTRACIÓN LOCAL - </t>
    </r>
    <r>
      <rPr>
        <sz val="9"/>
        <rFont val="Calibri"/>
        <family val="2"/>
      </rPr>
      <t>Periódico</t>
    </r>
  </si>
  <si>
    <r>
      <t xml:space="preserve">1200 FORTALECIMIENTO A LA CAPACIDAD ADMINISTRATIVA Y OPERATIVA DE LA ADMINISTRACIÓN LOCAL 
</t>
    </r>
    <r>
      <rPr>
        <sz val="9"/>
        <rFont val="Calibri"/>
        <family val="2"/>
      </rPr>
      <t>Publicidad</t>
    </r>
  </si>
  <si>
    <r>
      <t xml:space="preserve">1200 FORTALECIMIENTO A LA CAPACIDAD ADMINISTRATIVA Y OPERATIVA DE LA ADMINISTRACIÓN LOCAL - </t>
    </r>
    <r>
      <rPr>
        <sz val="9"/>
        <rFont val="Calibri"/>
        <family val="2"/>
      </rPr>
      <t>Plan de divulgación</t>
    </r>
  </si>
  <si>
    <r>
      <t xml:space="preserve">Mantenimiento Entidad - </t>
    </r>
    <r>
      <rPr>
        <sz val="9"/>
        <rFont val="Calibri"/>
        <family val="2"/>
      </rPr>
      <t>Servicio de vigilancia -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Adición No. 1 al Contrato de Prestación de Servicios No. CPS-003-2015</t>
    </r>
  </si>
  <si>
    <r>
      <t xml:space="preserve">Mantenimiento Entidad - </t>
    </r>
    <r>
      <rPr>
        <sz val="9"/>
        <rFont val="Calibri"/>
        <family val="2"/>
      </rPr>
      <t>Servicio de vigilancia</t>
    </r>
    <r>
      <rPr>
        <b/>
        <sz val="9"/>
        <rFont val="Calibri"/>
        <family val="2"/>
      </rPr>
      <t xml:space="preserve"> - </t>
    </r>
    <r>
      <rPr>
        <sz val="9"/>
        <rFont val="Calibri"/>
        <family val="2"/>
      </rPr>
      <t>Adición No. 2 al Contrato de Prestación de Servicios No. CPS-003-2015</t>
    </r>
  </si>
  <si>
    <t>Gema Ortega Trujillo - Tel 3660007 Ext 105</t>
  </si>
  <si>
    <t>Yamith del Cristo Acosta Jiménez - Tel 3660007</t>
  </si>
  <si>
    <t xml:space="preserve">Licitación Pública </t>
  </si>
  <si>
    <r>
      <t xml:space="preserve">1189 APROPIACION CULTURAL Y DEPORTIVA EN LA LOCALIDAD                                    </t>
    </r>
    <r>
      <rPr>
        <sz val="9"/>
        <color indexed="8"/>
        <rFont val="Calibri"/>
        <family val="2"/>
      </rPr>
      <t>Dotar 10 parques locales (2 por UPZ) con módulos cardiovasculares y/o biosaludables, para la actividad física y deportiva de los residentes locales - Licitación Púbica con Proyecto 1192</t>
    </r>
  </si>
  <si>
    <t xml:space="preserve"> 6 meses</t>
  </si>
  <si>
    <r>
      <rPr>
        <b/>
        <sz val="9"/>
        <rFont val="Calibri"/>
        <family val="2"/>
      </rPr>
      <t xml:space="preserve">1192 MEJORAMIENTO DE LA INFRAESTRUCTURA LOCAL PARA LA CALIDAD DE VIDA </t>
    </r>
    <r>
      <rPr>
        <sz val="9"/>
        <rFont val="Calibri"/>
        <family val="2"/>
      </rPr>
      <t xml:space="preserve">- Mantenimiento de parques locales. Licitación Pública con Proyecto 1189 </t>
    </r>
  </si>
  <si>
    <r>
      <rPr>
        <b/>
        <sz val="9"/>
        <rFont val="Calibri"/>
        <family val="2"/>
      </rPr>
      <t xml:space="preserve">1192 MEJORAMIENTO DE LA INFRAESTRUCTURA LOCAL PARA LA CALIDAD DE VIDA </t>
    </r>
    <r>
      <rPr>
        <sz val="9"/>
        <rFont val="Calibri"/>
        <family val="2"/>
      </rPr>
      <t xml:space="preserve">- Interventoría Mantenimiento de parques locales. Licitación Pública con Proyecto 1189 </t>
    </r>
  </si>
  <si>
    <r>
      <t xml:space="preserve">1190 ACCIONES ECOLÓGICAS INTEGRALES EN EL TERRITORIO LOCAL - </t>
    </r>
    <r>
      <rPr>
        <sz val="9"/>
        <color indexed="8"/>
        <rFont val="Calibri"/>
        <family val="2"/>
      </rPr>
      <t>Contratar los servicios para desarrollo de acciones integrales encaminadas a la recuperación y preservación de corredores ecológicos y espacios del agua, mediante el fortalecimiento de los PRAES, los PROCEDAS y las organizaciones ambientales de Rafael Uribe Uribe</t>
    </r>
  </si>
  <si>
    <r>
      <t xml:space="preserve">1192 MEJORAMIENTO DE LA INFRAESTRUCTURA LOCAL PARA LA CALIDAD DE VIDA - </t>
    </r>
    <r>
      <rPr>
        <sz val="9"/>
        <color indexed="8"/>
        <rFont val="Calibri"/>
        <family val="2"/>
      </rPr>
      <t xml:space="preserve">Contratar a monto agotable el diagnóstico, manteniminto preventivo y correctivo incluyendo mano de obra  y/o suministro de repuestos originales, kits de elementos, lubricantes, suministro de llantas y despinches para la maquinaria pesada del FDLRUU                  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 </t>
    </r>
  </si>
  <si>
    <t>1194  INICIATIVAS DE RECICLAJE Y APROVECHAMIENTO DE RESIDUOS SÓLIDOS EN LA LOCALIDAD - SALDO</t>
  </si>
  <si>
    <t>INVERSION</t>
  </si>
  <si>
    <r>
      <t>1194   INICIATIVAS DE RECICLAJE Y APROVECHAMIENTO DE RESIDUOS SÓLIDOS EN LA LOCALIDAD -</t>
    </r>
    <r>
      <rPr>
        <sz val="9"/>
        <color indexed="8"/>
        <rFont val="Calibri"/>
        <family val="2"/>
      </rPr>
      <t xml:space="preserve"> Interventoría Realizacion de  iniciativas sociales de manejo y aprovechamiento de los residuos sólidos con el acondicionamiento de espacios físicos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Interventoría para promover cinco (5) campañas locales (1 por UPZ) de reciclaje y separación desde la fuente para maximizar el reciclaje, como estrategia para la dignificación laboral de las y los recuperadores</t>
    </r>
  </si>
  <si>
    <r>
      <rPr>
        <b/>
        <sz val="11"/>
        <rFont val="Calibri"/>
        <family val="2"/>
      </rPr>
      <t xml:space="preserve">1196 APOYO A LAS ACCIONES DE SEGURIDAD Y CONVIVENCIA EN LA LOCALIDAD - </t>
    </r>
    <r>
      <rPr>
        <sz val="11"/>
        <color indexed="8"/>
        <rFont val="Calibri"/>
        <family val="2"/>
      </rPr>
      <t xml:space="preserve">Apoyo a iniciativas comunitarias - Fortalecimiento a encuentros y comites comunitarios de seguridad y convivencia - Campañas comunitarias  Convenio camaras
</t>
    </r>
    <r>
      <rPr>
        <b/>
        <sz val="11"/>
        <color indexed="8"/>
        <rFont val="Calibri"/>
        <family val="2"/>
      </rPr>
      <t xml:space="preserve">
</t>
    </r>
  </si>
  <si>
    <t>Arrendamientos - Saldo</t>
  </si>
  <si>
    <t xml:space="preserve">81141500  14111500 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</si>
</sst>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dd\-mm\-yy;@"/>
    <numFmt numFmtId="182" formatCode="[$$-240A]\ #,##0.00"/>
    <numFmt numFmtId="183" formatCode="&quot;$&quot;\ #,##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$-240A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9"/>
      <color indexed="12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1" fillId="23" borderId="14" xfId="40" applyBorder="1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31" fillId="23" borderId="15" xfId="4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1" fillId="23" borderId="18" xfId="4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82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5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 quotePrefix="1">
      <alignment horizontal="left" wrapText="1"/>
    </xf>
    <xf numFmtId="0" fontId="51" fillId="0" borderId="12" xfId="47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justify" wrapText="1"/>
    </xf>
    <xf numFmtId="0" fontId="49" fillId="0" borderId="12" xfId="0" applyFont="1" applyFill="1" applyBorder="1" applyAlignment="1">
      <alignment horizontal="justify" vertical="justify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11" xfId="0" applyFont="1" applyBorder="1" applyAlignment="1">
      <alignment horizontal="justify" vertical="justify" wrapText="1"/>
    </xf>
    <xf numFmtId="0" fontId="49" fillId="0" borderId="12" xfId="0" applyFont="1" applyBorder="1" applyAlignment="1">
      <alignment horizontal="left" vertical="center" wrapText="1"/>
    </xf>
    <xf numFmtId="182" fontId="50" fillId="0" borderId="10" xfId="0" applyNumberFormat="1" applyFont="1" applyFill="1" applyBorder="1" applyAlignment="1">
      <alignment horizontal="right" vertical="center" wrapText="1"/>
    </xf>
    <xf numFmtId="180" fontId="49" fillId="0" borderId="12" xfId="0" applyNumberFormat="1" applyFont="1" applyBorder="1" applyAlignment="1">
      <alignment horizontal="right" wrapText="1"/>
    </xf>
    <xf numFmtId="0" fontId="49" fillId="0" borderId="16" xfId="0" applyFont="1" applyBorder="1" applyAlignment="1">
      <alignment horizontal="justify" vertical="justify" wrapText="1"/>
    </xf>
    <xf numFmtId="181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82" fontId="49" fillId="0" borderId="0" xfId="0" applyNumberFormat="1" applyFont="1" applyFill="1" applyBorder="1" applyAlignment="1">
      <alignment horizontal="center" vertical="center" wrapText="1"/>
    </xf>
    <xf numFmtId="49" fontId="6" fillId="0" borderId="10" xfId="33" applyFont="1" applyFill="1" applyBorder="1" applyAlignment="1" applyProtection="1">
      <alignment horizontal="center" vertical="center" wrapText="1"/>
      <protection locked="0"/>
    </xf>
    <xf numFmtId="0" fontId="52" fillId="23" borderId="10" xfId="4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55" applyFont="1" applyFill="1" applyBorder="1" applyAlignment="1">
      <alignment horizontal="justify" vertical="justify" wrapText="1"/>
      <protection/>
    </xf>
    <xf numFmtId="0" fontId="4" fillId="0" borderId="10" xfId="0" applyFont="1" applyFill="1" applyBorder="1" applyAlignment="1">
      <alignment horizontal="justify" vertical="justify" wrapText="1"/>
    </xf>
    <xf numFmtId="49" fontId="6" fillId="0" borderId="10" xfId="33" applyFont="1" applyFill="1" applyBorder="1" applyAlignment="1" applyProtection="1">
      <alignment horizontal="center" vertical="center"/>
      <protection locked="0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justify" wrapText="1"/>
    </xf>
    <xf numFmtId="0" fontId="8" fillId="0" borderId="10" xfId="0" applyFont="1" applyFill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 vertical="justify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14" fontId="49" fillId="0" borderId="13" xfId="0" applyNumberFormat="1" applyFont="1" applyFill="1" applyBorder="1" applyAlignment="1">
      <alignment horizontal="right" wrapText="1"/>
    </xf>
    <xf numFmtId="182" fontId="0" fillId="0" borderId="0" xfId="0" applyNumberFormat="1" applyFill="1" applyAlignment="1">
      <alignment wrapText="1"/>
    </xf>
    <xf numFmtId="188" fontId="0" fillId="0" borderId="0" xfId="0" applyNumberFormat="1" applyFill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18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justify" wrapText="1"/>
    </xf>
    <xf numFmtId="0" fontId="8" fillId="0" borderId="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 wrapText="1"/>
    </xf>
    <xf numFmtId="49" fontId="6" fillId="0" borderId="0" xfId="33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justify" vertical="justify" wrapText="1"/>
    </xf>
    <xf numFmtId="0" fontId="49" fillId="0" borderId="10" xfId="0" applyFont="1" applyFill="1" applyBorder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faeluribe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0"/>
  <sheetViews>
    <sheetView tabSelected="1" zoomScale="80" zoomScaleNormal="80" zoomScalePageLayoutView="80" workbookViewId="0" topLeftCell="A97">
      <selection activeCell="B103" sqref="B103"/>
    </sheetView>
  </sheetViews>
  <sheetFormatPr defaultColWidth="11.421875" defaultRowHeight="15"/>
  <cols>
    <col min="1" max="1" width="5.7109375" style="1" customWidth="1"/>
    <col min="2" max="2" width="13.7109375" style="1" customWidth="1"/>
    <col min="3" max="3" width="35.140625" style="1" customWidth="1"/>
    <col min="4" max="4" width="11.57421875" style="1" customWidth="1"/>
    <col min="5" max="6" width="11.00390625" style="13" customWidth="1"/>
    <col min="7" max="7" width="11.28125" style="1" customWidth="1"/>
    <col min="8" max="8" width="18.140625" style="14" customWidth="1"/>
    <col min="9" max="9" width="18.57421875" style="14" customWidth="1"/>
    <col min="10" max="10" width="10.57421875" style="1" customWidth="1"/>
    <col min="11" max="11" width="10.00390625" style="1" customWidth="1"/>
    <col min="12" max="12" width="21.7109375" style="13" customWidth="1"/>
    <col min="13" max="13" width="11.421875" style="1" customWidth="1"/>
    <col min="14" max="14" width="21.140625" style="1" customWidth="1"/>
    <col min="15" max="15" width="38.7109375" style="1" customWidth="1"/>
    <col min="16" max="16384" width="11.421875" style="1" customWidth="1"/>
  </cols>
  <sheetData>
    <row r="1" spans="2:12" ht="15">
      <c r="B1" s="16"/>
      <c r="C1" s="16"/>
      <c r="D1" s="16"/>
      <c r="E1" s="17"/>
      <c r="F1" s="17"/>
      <c r="G1" s="16"/>
      <c r="H1" s="16"/>
      <c r="I1" s="16"/>
      <c r="J1" s="16"/>
      <c r="K1" s="16"/>
      <c r="L1" s="17"/>
    </row>
    <row r="2" spans="2:12" ht="15">
      <c r="B2" s="18" t="s">
        <v>20</v>
      </c>
      <c r="C2" s="16"/>
      <c r="D2" s="16"/>
      <c r="E2" s="17"/>
      <c r="F2" s="17"/>
      <c r="G2" s="16"/>
      <c r="H2" s="16"/>
      <c r="I2" s="16"/>
      <c r="J2" s="16"/>
      <c r="K2" s="16"/>
      <c r="L2" s="17"/>
    </row>
    <row r="3" spans="2:12" ht="15">
      <c r="B3" s="18"/>
      <c r="C3" s="16"/>
      <c r="D3" s="16"/>
      <c r="E3" s="17"/>
      <c r="F3" s="17"/>
      <c r="G3" s="16"/>
      <c r="H3" s="16"/>
      <c r="I3" s="16"/>
      <c r="J3" s="16"/>
      <c r="K3" s="16"/>
      <c r="L3" s="17"/>
    </row>
    <row r="4" spans="2:12" ht="15.75" thickBot="1">
      <c r="B4" s="18" t="s">
        <v>0</v>
      </c>
      <c r="C4" s="16"/>
      <c r="D4" s="16"/>
      <c r="E4" s="17"/>
      <c r="F4" s="17"/>
      <c r="G4" s="16"/>
      <c r="H4" s="16"/>
      <c r="I4" s="16"/>
      <c r="J4" s="16"/>
      <c r="K4" s="16"/>
      <c r="L4" s="17"/>
    </row>
    <row r="5" spans="2:12" ht="15">
      <c r="B5" s="19" t="s">
        <v>1</v>
      </c>
      <c r="C5" s="20" t="s">
        <v>57</v>
      </c>
      <c r="D5" s="16"/>
      <c r="E5" s="17"/>
      <c r="F5" s="72" t="s">
        <v>27</v>
      </c>
      <c r="G5" s="72"/>
      <c r="H5" s="72"/>
      <c r="I5" s="72"/>
      <c r="J5" s="16"/>
      <c r="K5" s="16"/>
      <c r="L5" s="17"/>
    </row>
    <row r="6" spans="2:12" ht="15">
      <c r="B6" s="21" t="s">
        <v>2</v>
      </c>
      <c r="C6" s="22" t="s">
        <v>58</v>
      </c>
      <c r="D6" s="16"/>
      <c r="E6" s="17"/>
      <c r="F6" s="72"/>
      <c r="G6" s="72"/>
      <c r="H6" s="72"/>
      <c r="I6" s="72"/>
      <c r="J6" s="16"/>
      <c r="K6" s="16"/>
      <c r="L6" s="17"/>
    </row>
    <row r="7" spans="2:12" ht="15">
      <c r="B7" s="21" t="s">
        <v>3</v>
      </c>
      <c r="C7" s="23">
        <v>3660007</v>
      </c>
      <c r="D7" s="16"/>
      <c r="E7" s="17"/>
      <c r="F7" s="72"/>
      <c r="G7" s="72"/>
      <c r="H7" s="72"/>
      <c r="I7" s="72"/>
      <c r="J7" s="16"/>
      <c r="K7" s="16"/>
      <c r="L7" s="17"/>
    </row>
    <row r="8" spans="2:12" ht="15">
      <c r="B8" s="21" t="s">
        <v>16</v>
      </c>
      <c r="C8" s="24" t="s">
        <v>59</v>
      </c>
      <c r="D8" s="16"/>
      <c r="E8" s="17"/>
      <c r="F8" s="72"/>
      <c r="G8" s="72"/>
      <c r="H8" s="72"/>
      <c r="I8" s="72"/>
      <c r="J8" s="16"/>
      <c r="K8" s="16"/>
      <c r="L8" s="17"/>
    </row>
    <row r="9" spans="2:12" ht="274.5" customHeight="1">
      <c r="B9" s="25" t="s">
        <v>19</v>
      </c>
      <c r="C9" s="26" t="s">
        <v>72</v>
      </c>
      <c r="D9" s="16"/>
      <c r="E9" s="17"/>
      <c r="F9" s="72"/>
      <c r="G9" s="72"/>
      <c r="H9" s="72"/>
      <c r="I9" s="72"/>
      <c r="J9" s="16"/>
      <c r="K9" s="16"/>
      <c r="L9" s="17"/>
    </row>
    <row r="10" spans="2:12" ht="409.5">
      <c r="B10" s="25" t="s">
        <v>4</v>
      </c>
      <c r="C10" s="27" t="s">
        <v>60</v>
      </c>
      <c r="D10" s="16"/>
      <c r="E10" s="17"/>
      <c r="F10" s="28"/>
      <c r="G10" s="29"/>
      <c r="H10" s="29"/>
      <c r="I10" s="29"/>
      <c r="J10" s="16"/>
      <c r="K10" s="16"/>
      <c r="L10" s="17"/>
    </row>
    <row r="11" spans="2:12" ht="24">
      <c r="B11" s="30" t="s">
        <v>5</v>
      </c>
      <c r="C11" s="31" t="s">
        <v>185</v>
      </c>
      <c r="D11" s="16"/>
      <c r="E11" s="17"/>
      <c r="F11" s="72" t="s">
        <v>26</v>
      </c>
      <c r="G11" s="72"/>
      <c r="H11" s="72"/>
      <c r="I11" s="72"/>
      <c r="J11" s="16"/>
      <c r="K11" s="16"/>
      <c r="L11" s="17"/>
    </row>
    <row r="12" spans="2:12" ht="24">
      <c r="B12" s="30" t="s">
        <v>23</v>
      </c>
      <c r="C12" s="32">
        <v>47100281000</v>
      </c>
      <c r="D12" s="16"/>
      <c r="E12" s="17"/>
      <c r="F12" s="72"/>
      <c r="G12" s="72"/>
      <c r="H12" s="72"/>
      <c r="I12" s="72"/>
      <c r="J12" s="16"/>
      <c r="K12" s="16"/>
      <c r="L12" s="17"/>
    </row>
    <row r="13" spans="2:12" ht="36">
      <c r="B13" s="30" t="s">
        <v>24</v>
      </c>
      <c r="C13" s="33" t="s">
        <v>61</v>
      </c>
      <c r="D13" s="16"/>
      <c r="E13" s="17"/>
      <c r="F13" s="72"/>
      <c r="G13" s="72"/>
      <c r="H13" s="72"/>
      <c r="I13" s="72"/>
      <c r="J13" s="16"/>
      <c r="K13" s="16"/>
      <c r="L13" s="17"/>
    </row>
    <row r="14" spans="2:12" ht="36">
      <c r="B14" s="30" t="s">
        <v>25</v>
      </c>
      <c r="C14" s="33" t="s">
        <v>62</v>
      </c>
      <c r="D14" s="16"/>
      <c r="E14" s="17"/>
      <c r="F14" s="72"/>
      <c r="G14" s="72"/>
      <c r="H14" s="72"/>
      <c r="I14" s="72"/>
      <c r="J14" s="16"/>
      <c r="K14" s="16"/>
      <c r="L14" s="17"/>
    </row>
    <row r="15" spans="2:12" ht="36.75" thickBot="1">
      <c r="B15" s="34" t="s">
        <v>18</v>
      </c>
      <c r="C15" s="58">
        <v>42691</v>
      </c>
      <c r="D15" s="16"/>
      <c r="E15" s="17"/>
      <c r="F15" s="72"/>
      <c r="G15" s="72"/>
      <c r="H15" s="72"/>
      <c r="I15" s="72"/>
      <c r="J15" s="16"/>
      <c r="K15" s="16"/>
      <c r="L15" s="17"/>
    </row>
    <row r="16" spans="2:12" ht="15">
      <c r="B16" s="16"/>
      <c r="C16" s="16"/>
      <c r="D16" s="16"/>
      <c r="E16" s="17"/>
      <c r="F16" s="17"/>
      <c r="G16" s="16"/>
      <c r="H16" s="16"/>
      <c r="I16" s="16"/>
      <c r="J16" s="16"/>
      <c r="K16" s="16"/>
      <c r="L16" s="17"/>
    </row>
    <row r="17" spans="2:12" ht="15">
      <c r="B17" s="18" t="s">
        <v>15</v>
      </c>
      <c r="C17" s="16"/>
      <c r="D17" s="16"/>
      <c r="E17" s="17"/>
      <c r="F17" s="17"/>
      <c r="G17" s="16"/>
      <c r="H17" s="16"/>
      <c r="I17" s="16"/>
      <c r="J17" s="16"/>
      <c r="K17" s="16"/>
      <c r="L17" s="17"/>
    </row>
    <row r="18" spans="2:12" ht="100.5" customHeight="1">
      <c r="B18" s="42" t="s">
        <v>28</v>
      </c>
      <c r="C18" s="42" t="s">
        <v>6</v>
      </c>
      <c r="D18" s="42" t="s">
        <v>17</v>
      </c>
      <c r="E18" s="42" t="s">
        <v>7</v>
      </c>
      <c r="F18" s="42" t="s">
        <v>8</v>
      </c>
      <c r="G18" s="42" t="s">
        <v>9</v>
      </c>
      <c r="H18" s="42" t="s">
        <v>10</v>
      </c>
      <c r="I18" s="42" t="s">
        <v>11</v>
      </c>
      <c r="J18" s="42" t="s">
        <v>12</v>
      </c>
      <c r="K18" s="42" t="s">
        <v>13</v>
      </c>
      <c r="L18" s="42" t="s">
        <v>14</v>
      </c>
    </row>
    <row r="19" spans="2:12" s="39" customFormat="1" ht="99" customHeight="1">
      <c r="B19" s="36" t="s">
        <v>85</v>
      </c>
      <c r="C19" s="45" t="s">
        <v>123</v>
      </c>
      <c r="D19" s="47">
        <v>42670</v>
      </c>
      <c r="E19" s="48" t="s">
        <v>50</v>
      </c>
      <c r="F19" s="48" t="s">
        <v>40</v>
      </c>
      <c r="G19" s="49" t="s">
        <v>31</v>
      </c>
      <c r="H19" s="50">
        <v>500000000</v>
      </c>
      <c r="I19" s="50">
        <v>500000000</v>
      </c>
      <c r="J19" s="48" t="s">
        <v>32</v>
      </c>
      <c r="K19" s="48" t="s">
        <v>33</v>
      </c>
      <c r="L19" s="57" t="s">
        <v>168</v>
      </c>
    </row>
    <row r="20" spans="2:12" s="39" customFormat="1" ht="89.25" customHeight="1">
      <c r="B20" s="36">
        <v>93141509</v>
      </c>
      <c r="C20" s="45" t="s">
        <v>124</v>
      </c>
      <c r="D20" s="47">
        <v>42690</v>
      </c>
      <c r="E20" s="48" t="s">
        <v>41</v>
      </c>
      <c r="F20" s="48" t="s">
        <v>35</v>
      </c>
      <c r="G20" s="49" t="s">
        <v>31</v>
      </c>
      <c r="H20" s="50">
        <v>759000000</v>
      </c>
      <c r="I20" s="50">
        <v>759000000</v>
      </c>
      <c r="J20" s="48" t="s">
        <v>32</v>
      </c>
      <c r="K20" s="48" t="s">
        <v>33</v>
      </c>
      <c r="L20" s="57" t="s">
        <v>168</v>
      </c>
    </row>
    <row r="21" spans="2:12" s="39" customFormat="1" ht="86.25" customHeight="1">
      <c r="B21" s="36">
        <v>80111620</v>
      </c>
      <c r="C21" s="45" t="s">
        <v>169</v>
      </c>
      <c r="D21" s="47">
        <v>42705</v>
      </c>
      <c r="E21" s="48" t="s">
        <v>37</v>
      </c>
      <c r="F21" s="48" t="s">
        <v>48</v>
      </c>
      <c r="G21" s="49" t="s">
        <v>31</v>
      </c>
      <c r="H21" s="50">
        <v>21000000</v>
      </c>
      <c r="I21" s="50">
        <v>21000000</v>
      </c>
      <c r="J21" s="48" t="s">
        <v>32</v>
      </c>
      <c r="K21" s="48" t="s">
        <v>33</v>
      </c>
      <c r="L21" s="57" t="s">
        <v>168</v>
      </c>
    </row>
    <row r="22" spans="2:12" s="39" customFormat="1" ht="246.75" customHeight="1">
      <c r="B22" s="36">
        <v>93131700</v>
      </c>
      <c r="C22" s="45" t="s">
        <v>125</v>
      </c>
      <c r="D22" s="35">
        <v>42705</v>
      </c>
      <c r="E22" s="48" t="s">
        <v>34</v>
      </c>
      <c r="F22" s="48" t="s">
        <v>38</v>
      </c>
      <c r="G22" s="49" t="s">
        <v>31</v>
      </c>
      <c r="H22" s="50">
        <v>2467000000</v>
      </c>
      <c r="I22" s="50">
        <v>2467000000</v>
      </c>
      <c r="J22" s="36" t="s">
        <v>32</v>
      </c>
      <c r="K22" s="36" t="s">
        <v>33</v>
      </c>
      <c r="L22" s="41" t="s">
        <v>107</v>
      </c>
    </row>
    <row r="23" spans="2:12" s="39" customFormat="1" ht="74.25" customHeight="1">
      <c r="B23" s="36">
        <v>80111620</v>
      </c>
      <c r="C23" s="45" t="s">
        <v>170</v>
      </c>
      <c r="D23" s="35">
        <v>42705</v>
      </c>
      <c r="E23" s="48" t="s">
        <v>55</v>
      </c>
      <c r="F23" s="48" t="s">
        <v>48</v>
      </c>
      <c r="G23" s="49" t="s">
        <v>31</v>
      </c>
      <c r="H23" s="50">
        <v>123000000</v>
      </c>
      <c r="I23" s="50">
        <v>123000000</v>
      </c>
      <c r="J23" s="48" t="s">
        <v>32</v>
      </c>
      <c r="K23" s="48" t="s">
        <v>33</v>
      </c>
      <c r="L23" s="41" t="s">
        <v>107</v>
      </c>
    </row>
    <row r="24" spans="2:12" s="39" customFormat="1" ht="57" customHeight="1">
      <c r="B24" s="36">
        <v>86111802</v>
      </c>
      <c r="C24" s="37" t="s">
        <v>126</v>
      </c>
      <c r="D24" s="35">
        <v>42695</v>
      </c>
      <c r="E24" s="48" t="s">
        <v>42</v>
      </c>
      <c r="F24" s="48" t="s">
        <v>35</v>
      </c>
      <c r="G24" s="49" t="s">
        <v>31</v>
      </c>
      <c r="H24" s="50">
        <v>380000000</v>
      </c>
      <c r="I24" s="50">
        <v>380000000</v>
      </c>
      <c r="J24" s="36" t="s">
        <v>32</v>
      </c>
      <c r="K24" s="36" t="s">
        <v>33</v>
      </c>
      <c r="L24" s="41" t="s">
        <v>70</v>
      </c>
    </row>
    <row r="25" spans="2:12" s="39" customFormat="1" ht="87" customHeight="1">
      <c r="B25" s="36">
        <v>80111620</v>
      </c>
      <c r="C25" s="37" t="s">
        <v>171</v>
      </c>
      <c r="D25" s="35">
        <v>42705</v>
      </c>
      <c r="E25" s="48" t="s">
        <v>127</v>
      </c>
      <c r="F25" s="48" t="s">
        <v>48</v>
      </c>
      <c r="G25" s="49" t="s">
        <v>31</v>
      </c>
      <c r="H25" s="50">
        <f>19000000+18000000</f>
        <v>37000000</v>
      </c>
      <c r="I25" s="50">
        <f>19000000+18000000</f>
        <v>37000000</v>
      </c>
      <c r="J25" s="36" t="s">
        <v>32</v>
      </c>
      <c r="K25" s="36" t="s">
        <v>33</v>
      </c>
      <c r="L25" s="41" t="s">
        <v>70</v>
      </c>
    </row>
    <row r="26" spans="2:12" s="39" customFormat="1" ht="85.5" customHeight="1">
      <c r="B26" s="36" t="s">
        <v>86</v>
      </c>
      <c r="C26" s="37" t="s">
        <v>128</v>
      </c>
      <c r="D26" s="35">
        <v>42682</v>
      </c>
      <c r="E26" s="48" t="s">
        <v>42</v>
      </c>
      <c r="F26" s="48" t="s">
        <v>40</v>
      </c>
      <c r="G26" s="49" t="s">
        <v>31</v>
      </c>
      <c r="H26" s="50">
        <v>658078573</v>
      </c>
      <c r="I26" s="50">
        <v>658078573</v>
      </c>
      <c r="J26" s="36" t="s">
        <v>32</v>
      </c>
      <c r="K26" s="36" t="s">
        <v>33</v>
      </c>
      <c r="L26" s="41" t="s">
        <v>70</v>
      </c>
    </row>
    <row r="27" spans="2:12" s="39" customFormat="1" ht="90.75" customHeight="1">
      <c r="B27" s="36">
        <v>80141902</v>
      </c>
      <c r="C27" s="37" t="s">
        <v>129</v>
      </c>
      <c r="D27" s="47">
        <v>42577</v>
      </c>
      <c r="E27" s="48" t="s">
        <v>43</v>
      </c>
      <c r="F27" s="48" t="s">
        <v>64</v>
      </c>
      <c r="G27" s="49" t="s">
        <v>31</v>
      </c>
      <c r="H27" s="50">
        <v>19240000</v>
      </c>
      <c r="I27" s="50">
        <v>19240000</v>
      </c>
      <c r="J27" s="36" t="s">
        <v>32</v>
      </c>
      <c r="K27" s="36" t="s">
        <v>33</v>
      </c>
      <c r="L27" s="41" t="s">
        <v>70</v>
      </c>
    </row>
    <row r="28" spans="2:12" s="39" customFormat="1" ht="63.75" customHeight="1">
      <c r="B28" s="36">
        <v>86111600</v>
      </c>
      <c r="C28" s="37" t="s">
        <v>172</v>
      </c>
      <c r="D28" s="35">
        <v>42705</v>
      </c>
      <c r="E28" s="48" t="s">
        <v>42</v>
      </c>
      <c r="F28" s="48" t="s">
        <v>35</v>
      </c>
      <c r="G28" s="49" t="s">
        <v>31</v>
      </c>
      <c r="H28" s="50">
        <v>305681427</v>
      </c>
      <c r="I28" s="50">
        <v>305681427</v>
      </c>
      <c r="J28" s="36" t="s">
        <v>32</v>
      </c>
      <c r="K28" s="36" t="s">
        <v>33</v>
      </c>
      <c r="L28" s="41" t="s">
        <v>70</v>
      </c>
    </row>
    <row r="29" spans="2:12" s="39" customFormat="1" ht="101.25" customHeight="1">
      <c r="B29" s="36" t="s">
        <v>84</v>
      </c>
      <c r="C29" s="37" t="s">
        <v>130</v>
      </c>
      <c r="D29" s="35">
        <v>42705</v>
      </c>
      <c r="E29" s="48" t="s">
        <v>42</v>
      </c>
      <c r="F29" s="48" t="s">
        <v>35</v>
      </c>
      <c r="G29" s="49" t="s">
        <v>31</v>
      </c>
      <c r="H29" s="50">
        <v>380952380</v>
      </c>
      <c r="I29" s="50">
        <v>380952380</v>
      </c>
      <c r="J29" s="36" t="s">
        <v>32</v>
      </c>
      <c r="K29" s="36" t="s">
        <v>33</v>
      </c>
      <c r="L29" s="41" t="s">
        <v>173</v>
      </c>
    </row>
    <row r="30" spans="2:12" s="39" customFormat="1" ht="99" customHeight="1">
      <c r="B30" s="36">
        <v>80111620</v>
      </c>
      <c r="C30" s="37" t="s">
        <v>174</v>
      </c>
      <c r="D30" s="35">
        <v>42705</v>
      </c>
      <c r="E30" s="48" t="s">
        <v>132</v>
      </c>
      <c r="F30" s="48" t="s">
        <v>48</v>
      </c>
      <c r="G30" s="49" t="s">
        <v>31</v>
      </c>
      <c r="H30" s="50">
        <f>19047620+14285414</f>
        <v>33333034</v>
      </c>
      <c r="I30" s="50">
        <f>19047620+14285414</f>
        <v>33333034</v>
      </c>
      <c r="J30" s="36" t="s">
        <v>32</v>
      </c>
      <c r="K30" s="36" t="s">
        <v>33</v>
      </c>
      <c r="L30" s="41" t="s">
        <v>173</v>
      </c>
    </row>
    <row r="31" spans="2:12" s="39" customFormat="1" ht="72.75" customHeight="1">
      <c r="B31" s="36">
        <v>93141509</v>
      </c>
      <c r="C31" s="37" t="s">
        <v>176</v>
      </c>
      <c r="D31" s="35">
        <v>42705</v>
      </c>
      <c r="E31" s="48" t="s">
        <v>29</v>
      </c>
      <c r="F31" s="48" t="s">
        <v>35</v>
      </c>
      <c r="G31" s="49" t="s">
        <v>31</v>
      </c>
      <c r="H31" s="50">
        <v>271750882</v>
      </c>
      <c r="I31" s="50">
        <v>271750882</v>
      </c>
      <c r="J31" s="36" t="s">
        <v>32</v>
      </c>
      <c r="K31" s="36" t="s">
        <v>33</v>
      </c>
      <c r="L31" s="41" t="s">
        <v>173</v>
      </c>
    </row>
    <row r="32" spans="2:12" s="39" customFormat="1" ht="53.25" customHeight="1">
      <c r="B32" s="36">
        <v>82121701</v>
      </c>
      <c r="C32" s="37" t="s">
        <v>133</v>
      </c>
      <c r="D32" s="35">
        <v>42524</v>
      </c>
      <c r="E32" s="48" t="s">
        <v>55</v>
      </c>
      <c r="F32" s="48" t="s">
        <v>30</v>
      </c>
      <c r="G32" s="49" t="s">
        <v>31</v>
      </c>
      <c r="H32" s="50">
        <v>7800000</v>
      </c>
      <c r="I32" s="50">
        <v>7800000</v>
      </c>
      <c r="J32" s="36" t="s">
        <v>32</v>
      </c>
      <c r="K32" s="36" t="s">
        <v>33</v>
      </c>
      <c r="L32" s="41" t="s">
        <v>68</v>
      </c>
    </row>
    <row r="33" spans="2:12" s="39" customFormat="1" ht="60.75" customHeight="1">
      <c r="B33" s="36" t="s">
        <v>100</v>
      </c>
      <c r="C33" s="37" t="s">
        <v>175</v>
      </c>
      <c r="D33" s="35">
        <v>42682</v>
      </c>
      <c r="E33" s="48" t="s">
        <v>80</v>
      </c>
      <c r="F33" s="48" t="s">
        <v>40</v>
      </c>
      <c r="G33" s="49" t="s">
        <v>31</v>
      </c>
      <c r="H33" s="50">
        <v>6181127</v>
      </c>
      <c r="I33" s="50">
        <v>6181127</v>
      </c>
      <c r="J33" s="36" t="s">
        <v>32</v>
      </c>
      <c r="K33" s="36" t="s">
        <v>33</v>
      </c>
      <c r="L33" s="41" t="s">
        <v>68</v>
      </c>
    </row>
    <row r="34" spans="2:12" s="39" customFormat="1" ht="46.5" customHeight="1">
      <c r="B34" s="36">
        <v>93141509</v>
      </c>
      <c r="C34" s="43" t="s">
        <v>134</v>
      </c>
      <c r="D34" s="35">
        <v>42705</v>
      </c>
      <c r="E34" s="46" t="s">
        <v>39</v>
      </c>
      <c r="F34" s="48" t="s">
        <v>44</v>
      </c>
      <c r="G34" s="49" t="s">
        <v>31</v>
      </c>
      <c r="H34" s="50">
        <f>1818000000-17423</f>
        <v>1817982577</v>
      </c>
      <c r="I34" s="50">
        <f>1818000000-17423</f>
        <v>1817982577</v>
      </c>
      <c r="J34" s="36" t="s">
        <v>32</v>
      </c>
      <c r="K34" s="36" t="s">
        <v>33</v>
      </c>
      <c r="L34" s="41" t="s">
        <v>68</v>
      </c>
    </row>
    <row r="35" spans="2:12" s="39" customFormat="1" ht="57.75" customHeight="1">
      <c r="B35" s="36">
        <v>93141509</v>
      </c>
      <c r="C35" s="37" t="s">
        <v>177</v>
      </c>
      <c r="D35" s="35">
        <v>42690</v>
      </c>
      <c r="E35" s="48" t="s">
        <v>41</v>
      </c>
      <c r="F35" s="48" t="s">
        <v>35</v>
      </c>
      <c r="G35" s="49" t="s">
        <v>31</v>
      </c>
      <c r="H35" s="50">
        <v>459000000</v>
      </c>
      <c r="I35" s="50">
        <v>459000000</v>
      </c>
      <c r="J35" s="36" t="s">
        <v>32</v>
      </c>
      <c r="K35" s="36" t="s">
        <v>33</v>
      </c>
      <c r="L35" s="41" t="s">
        <v>108</v>
      </c>
    </row>
    <row r="36" spans="2:12" s="39" customFormat="1" ht="72" customHeight="1">
      <c r="B36" s="36">
        <v>80111620</v>
      </c>
      <c r="C36" s="37" t="s">
        <v>178</v>
      </c>
      <c r="D36" s="35">
        <v>42705</v>
      </c>
      <c r="E36" s="48" t="s">
        <v>37</v>
      </c>
      <c r="F36" s="48" t="s">
        <v>48</v>
      </c>
      <c r="G36" s="48" t="s">
        <v>31</v>
      </c>
      <c r="H36" s="50">
        <v>21000000</v>
      </c>
      <c r="I36" s="50">
        <v>21000000</v>
      </c>
      <c r="J36" s="36" t="s">
        <v>32</v>
      </c>
      <c r="K36" s="36" t="s">
        <v>33</v>
      </c>
      <c r="L36" s="41" t="s">
        <v>108</v>
      </c>
    </row>
    <row r="37" spans="2:12" s="39" customFormat="1" ht="86.25" customHeight="1">
      <c r="B37" s="36">
        <v>93141509</v>
      </c>
      <c r="C37" s="37" t="s">
        <v>179</v>
      </c>
      <c r="D37" s="35">
        <v>42689</v>
      </c>
      <c r="E37" s="48" t="s">
        <v>41</v>
      </c>
      <c r="F37" s="48" t="s">
        <v>35</v>
      </c>
      <c r="G37" s="49" t="s">
        <v>31</v>
      </c>
      <c r="H37" s="50">
        <v>762000000</v>
      </c>
      <c r="I37" s="50">
        <v>762000000</v>
      </c>
      <c r="J37" s="48" t="s">
        <v>32</v>
      </c>
      <c r="K37" s="36" t="s">
        <v>33</v>
      </c>
      <c r="L37" s="41" t="s">
        <v>168</v>
      </c>
    </row>
    <row r="38" spans="2:12" s="39" customFormat="1" ht="95.25" customHeight="1">
      <c r="B38" s="36">
        <v>80111620</v>
      </c>
      <c r="C38" s="37" t="s">
        <v>180</v>
      </c>
      <c r="D38" s="35">
        <v>42705</v>
      </c>
      <c r="E38" s="48" t="s">
        <v>37</v>
      </c>
      <c r="F38" s="48" t="s">
        <v>48</v>
      </c>
      <c r="G38" s="49" t="s">
        <v>31</v>
      </c>
      <c r="H38" s="50">
        <v>38000000</v>
      </c>
      <c r="I38" s="50">
        <v>38000000</v>
      </c>
      <c r="J38" s="48" t="s">
        <v>32</v>
      </c>
      <c r="K38" s="36" t="s">
        <v>33</v>
      </c>
      <c r="L38" s="41" t="s">
        <v>168</v>
      </c>
    </row>
    <row r="39" spans="2:12" s="39" customFormat="1" ht="63.75" customHeight="1">
      <c r="B39" s="36">
        <v>93141514</v>
      </c>
      <c r="C39" s="51" t="s">
        <v>181</v>
      </c>
      <c r="D39" s="47">
        <v>42705</v>
      </c>
      <c r="E39" s="48" t="s">
        <v>46</v>
      </c>
      <c r="F39" s="48" t="s">
        <v>35</v>
      </c>
      <c r="G39" s="49" t="s">
        <v>31</v>
      </c>
      <c r="H39" s="50">
        <v>417980953</v>
      </c>
      <c r="I39" s="50">
        <v>417980953</v>
      </c>
      <c r="J39" s="36" t="s">
        <v>32</v>
      </c>
      <c r="K39" s="36" t="s">
        <v>33</v>
      </c>
      <c r="L39" s="41" t="s">
        <v>106</v>
      </c>
    </row>
    <row r="40" spans="2:12" s="39" customFormat="1" ht="177.75" customHeight="1">
      <c r="B40" s="36">
        <v>80111620</v>
      </c>
      <c r="C40" s="51" t="s">
        <v>182</v>
      </c>
      <c r="D40" s="47">
        <v>42705</v>
      </c>
      <c r="E40" s="48" t="s">
        <v>41</v>
      </c>
      <c r="F40" s="48" t="s">
        <v>48</v>
      </c>
      <c r="G40" s="49" t="s">
        <v>31</v>
      </c>
      <c r="H40" s="50">
        <f>20899047+12760000+20468572+9249524</f>
        <v>63377143</v>
      </c>
      <c r="I40" s="50">
        <f>20899047+12760000+20468572+9249524</f>
        <v>63377143</v>
      </c>
      <c r="J40" s="36" t="s">
        <v>32</v>
      </c>
      <c r="K40" s="36" t="s">
        <v>33</v>
      </c>
      <c r="L40" s="41" t="s">
        <v>106</v>
      </c>
    </row>
    <row r="41" spans="2:12" s="39" customFormat="1" ht="86.25" customHeight="1">
      <c r="B41" s="36">
        <v>93141500</v>
      </c>
      <c r="C41" s="37" t="s">
        <v>183</v>
      </c>
      <c r="D41" s="35">
        <v>42692</v>
      </c>
      <c r="E41" s="48" t="s">
        <v>46</v>
      </c>
      <c r="F41" s="48" t="s">
        <v>35</v>
      </c>
      <c r="G41" s="49" t="s">
        <v>31</v>
      </c>
      <c r="H41" s="50">
        <f>257142857+217752380</f>
        <v>474895237</v>
      </c>
      <c r="I41" s="50">
        <f>257142857+217752380</f>
        <v>474895237</v>
      </c>
      <c r="J41" s="36" t="s">
        <v>32</v>
      </c>
      <c r="K41" s="36" t="s">
        <v>33</v>
      </c>
      <c r="L41" s="41" t="s">
        <v>106</v>
      </c>
    </row>
    <row r="42" spans="2:12" s="39" customFormat="1" ht="143.25" customHeight="1">
      <c r="B42" s="36">
        <v>80111620</v>
      </c>
      <c r="C42" s="51" t="s">
        <v>184</v>
      </c>
      <c r="D42" s="47">
        <v>42705</v>
      </c>
      <c r="E42" s="48" t="s">
        <v>41</v>
      </c>
      <c r="F42" s="48" t="s">
        <v>48</v>
      </c>
      <c r="G42" s="49" t="s">
        <v>31</v>
      </c>
      <c r="H42" s="50">
        <f>23744763+6857143+10887620</f>
        <v>41489526</v>
      </c>
      <c r="I42" s="50">
        <f>23744763+6857143+10887620</f>
        <v>41489526</v>
      </c>
      <c r="J42" s="36" t="s">
        <v>32</v>
      </c>
      <c r="K42" s="36" t="s">
        <v>33</v>
      </c>
      <c r="L42" s="41" t="s">
        <v>106</v>
      </c>
    </row>
    <row r="43" spans="2:12" s="39" customFormat="1" ht="60.75" customHeight="1">
      <c r="B43" s="36">
        <v>93141514</v>
      </c>
      <c r="C43" s="37" t="s">
        <v>135</v>
      </c>
      <c r="D43" s="35">
        <v>42702</v>
      </c>
      <c r="E43" s="48" t="s">
        <v>36</v>
      </c>
      <c r="F43" s="48" t="s">
        <v>136</v>
      </c>
      <c r="G43" s="49" t="s">
        <v>31</v>
      </c>
      <c r="H43" s="50">
        <v>137142857</v>
      </c>
      <c r="I43" s="50">
        <v>137142857</v>
      </c>
      <c r="J43" s="48" t="s">
        <v>32</v>
      </c>
      <c r="K43" s="36" t="s">
        <v>33</v>
      </c>
      <c r="L43" s="41" t="s">
        <v>106</v>
      </c>
    </row>
    <row r="44" spans="2:12" s="39" customFormat="1" ht="51.75" customHeight="1">
      <c r="B44" s="36">
        <v>93141500</v>
      </c>
      <c r="C44" s="37" t="s">
        <v>137</v>
      </c>
      <c r="D44" s="35">
        <v>42705</v>
      </c>
      <c r="E44" s="48" t="s">
        <v>46</v>
      </c>
      <c r="F44" s="48" t="s">
        <v>35</v>
      </c>
      <c r="G44" s="49" t="s">
        <v>31</v>
      </c>
      <c r="H44" s="50">
        <v>217752380</v>
      </c>
      <c r="I44" s="50">
        <v>217752380</v>
      </c>
      <c r="J44" s="48" t="s">
        <v>32</v>
      </c>
      <c r="K44" s="36" t="s">
        <v>33</v>
      </c>
      <c r="L44" s="41" t="s">
        <v>106</v>
      </c>
    </row>
    <row r="45" spans="2:12" s="39" customFormat="1" ht="66" customHeight="1">
      <c r="B45" s="36">
        <v>93141514</v>
      </c>
      <c r="C45" s="37" t="s">
        <v>73</v>
      </c>
      <c r="D45" s="35">
        <v>42705</v>
      </c>
      <c r="E45" s="48" t="s">
        <v>41</v>
      </c>
      <c r="F45" s="48" t="s">
        <v>30</v>
      </c>
      <c r="G45" s="49" t="s">
        <v>31</v>
      </c>
      <c r="H45" s="50">
        <v>193000000</v>
      </c>
      <c r="I45" s="50">
        <v>193000000</v>
      </c>
      <c r="J45" s="36" t="s">
        <v>32</v>
      </c>
      <c r="K45" s="36" t="s">
        <v>33</v>
      </c>
      <c r="L45" s="41" t="s">
        <v>106</v>
      </c>
    </row>
    <row r="46" spans="2:12" s="39" customFormat="1" ht="90.75" customHeight="1">
      <c r="B46" s="36">
        <v>93141514</v>
      </c>
      <c r="C46" s="45" t="s">
        <v>138</v>
      </c>
      <c r="D46" s="35">
        <v>42692</v>
      </c>
      <c r="E46" s="48" t="s">
        <v>46</v>
      </c>
      <c r="F46" s="48" t="s">
        <v>35</v>
      </c>
      <c r="G46" s="49" t="s">
        <v>31</v>
      </c>
      <c r="H46" s="50">
        <v>409371428</v>
      </c>
      <c r="I46" s="50">
        <v>409371428</v>
      </c>
      <c r="J46" s="36" t="s">
        <v>32</v>
      </c>
      <c r="K46" s="36" t="s">
        <v>33</v>
      </c>
      <c r="L46" s="41" t="s">
        <v>106</v>
      </c>
    </row>
    <row r="47" spans="2:12" s="39" customFormat="1" ht="49.5" customHeight="1">
      <c r="B47" s="36">
        <v>93141514</v>
      </c>
      <c r="C47" s="37" t="s">
        <v>74</v>
      </c>
      <c r="D47" s="47">
        <v>42705</v>
      </c>
      <c r="E47" s="48" t="s">
        <v>39</v>
      </c>
      <c r="F47" s="48" t="s">
        <v>136</v>
      </c>
      <c r="G47" s="49" t="s">
        <v>31</v>
      </c>
      <c r="H47" s="50">
        <v>184990476</v>
      </c>
      <c r="I47" s="50">
        <v>184990476</v>
      </c>
      <c r="J47" s="36" t="s">
        <v>32</v>
      </c>
      <c r="K47" s="36" t="s">
        <v>33</v>
      </c>
      <c r="L47" s="41" t="s">
        <v>106</v>
      </c>
    </row>
    <row r="48" spans="2:12" s="39" customFormat="1" ht="97.5" customHeight="1">
      <c r="B48" s="36" t="s">
        <v>87</v>
      </c>
      <c r="C48" s="37" t="s">
        <v>231</v>
      </c>
      <c r="D48" s="35">
        <v>42689</v>
      </c>
      <c r="E48" s="48" t="s">
        <v>232</v>
      </c>
      <c r="F48" s="48" t="s">
        <v>35</v>
      </c>
      <c r="G48" s="49" t="s">
        <v>31</v>
      </c>
      <c r="H48" s="50">
        <v>1818181057</v>
      </c>
      <c r="I48" s="50">
        <v>1818181057</v>
      </c>
      <c r="J48" s="36" t="s">
        <v>32</v>
      </c>
      <c r="K48" s="36" t="s">
        <v>33</v>
      </c>
      <c r="L48" s="41" t="s">
        <v>139</v>
      </c>
    </row>
    <row r="49" spans="2:15" s="39" customFormat="1" ht="84.75" customHeight="1">
      <c r="B49" s="36">
        <v>81101500</v>
      </c>
      <c r="C49" s="37" t="s">
        <v>140</v>
      </c>
      <c r="D49" s="35">
        <v>42699</v>
      </c>
      <c r="E49" s="48" t="s">
        <v>37</v>
      </c>
      <c r="F49" s="48" t="s">
        <v>48</v>
      </c>
      <c r="G49" s="49" t="s">
        <v>31</v>
      </c>
      <c r="H49" s="50">
        <v>181818943</v>
      </c>
      <c r="I49" s="50">
        <v>181818943</v>
      </c>
      <c r="J49" s="36" t="s">
        <v>32</v>
      </c>
      <c r="K49" s="36" t="s">
        <v>33</v>
      </c>
      <c r="L49" s="41" t="s">
        <v>139</v>
      </c>
      <c r="O49" s="60"/>
    </row>
    <row r="50" spans="2:12" s="39" customFormat="1" ht="70.5" customHeight="1">
      <c r="B50" s="36" t="s">
        <v>88</v>
      </c>
      <c r="C50" s="37" t="s">
        <v>189</v>
      </c>
      <c r="D50" s="35">
        <v>42705</v>
      </c>
      <c r="E50" s="48" t="s">
        <v>37</v>
      </c>
      <c r="F50" s="48" t="s">
        <v>35</v>
      </c>
      <c r="G50" s="49" t="s">
        <v>31</v>
      </c>
      <c r="H50" s="50">
        <v>700000000</v>
      </c>
      <c r="I50" s="50">
        <v>700000000</v>
      </c>
      <c r="J50" s="36" t="s">
        <v>32</v>
      </c>
      <c r="K50" s="36" t="s">
        <v>33</v>
      </c>
      <c r="L50" s="41" t="s">
        <v>229</v>
      </c>
    </row>
    <row r="51" spans="2:12" s="39" customFormat="1" ht="84.75" customHeight="1">
      <c r="B51" s="36">
        <v>80111620</v>
      </c>
      <c r="C51" s="37" t="s">
        <v>190</v>
      </c>
      <c r="D51" s="35">
        <v>42705</v>
      </c>
      <c r="E51" s="48" t="s">
        <v>80</v>
      </c>
      <c r="F51" s="48" t="s">
        <v>48</v>
      </c>
      <c r="G51" s="49" t="s">
        <v>31</v>
      </c>
      <c r="H51" s="50">
        <v>35000000</v>
      </c>
      <c r="I51" s="50">
        <v>35000000</v>
      </c>
      <c r="J51" s="36" t="s">
        <v>32</v>
      </c>
      <c r="K51" s="36" t="s">
        <v>33</v>
      </c>
      <c r="L51" s="41" t="s">
        <v>229</v>
      </c>
    </row>
    <row r="52" spans="2:12" s="39" customFormat="1" ht="75.75" customHeight="1">
      <c r="B52" s="36">
        <v>10161500</v>
      </c>
      <c r="C52" s="37" t="s">
        <v>191</v>
      </c>
      <c r="D52" s="35">
        <v>42692</v>
      </c>
      <c r="E52" s="48" t="s">
        <v>29</v>
      </c>
      <c r="F52" s="48" t="s">
        <v>35</v>
      </c>
      <c r="G52" s="49" t="s">
        <v>31</v>
      </c>
      <c r="H52" s="50">
        <v>443545080</v>
      </c>
      <c r="I52" s="50">
        <v>443545080</v>
      </c>
      <c r="J52" s="36" t="s">
        <v>32</v>
      </c>
      <c r="K52" s="36" t="s">
        <v>33</v>
      </c>
      <c r="L52" s="41" t="s">
        <v>229</v>
      </c>
    </row>
    <row r="53" spans="2:12" s="39" customFormat="1" ht="77.25" customHeight="1">
      <c r="B53" s="36">
        <v>80111620</v>
      </c>
      <c r="C53" s="37" t="s">
        <v>192</v>
      </c>
      <c r="D53" s="35">
        <v>42705</v>
      </c>
      <c r="E53" s="48" t="s">
        <v>46</v>
      </c>
      <c r="F53" s="48" t="s">
        <v>48</v>
      </c>
      <c r="G53" s="49" t="s">
        <v>31</v>
      </c>
      <c r="H53" s="50">
        <v>12000000</v>
      </c>
      <c r="I53" s="50">
        <v>12000000</v>
      </c>
      <c r="J53" s="36" t="s">
        <v>32</v>
      </c>
      <c r="K53" s="36" t="s">
        <v>33</v>
      </c>
      <c r="L53" s="41" t="s">
        <v>229</v>
      </c>
    </row>
    <row r="54" spans="2:12" s="39" customFormat="1" ht="79.5" customHeight="1">
      <c r="B54" s="36">
        <v>85111704</v>
      </c>
      <c r="C54" s="37" t="s">
        <v>193</v>
      </c>
      <c r="D54" s="35">
        <v>42678</v>
      </c>
      <c r="E54" s="48" t="s">
        <v>46</v>
      </c>
      <c r="F54" s="48" t="s">
        <v>35</v>
      </c>
      <c r="G54" s="49" t="s">
        <v>31</v>
      </c>
      <c r="H54" s="50">
        <v>600654920</v>
      </c>
      <c r="I54" s="50">
        <v>600654920</v>
      </c>
      <c r="J54" s="36" t="s">
        <v>32</v>
      </c>
      <c r="K54" s="36" t="s">
        <v>33</v>
      </c>
      <c r="L54" s="41" t="s">
        <v>229</v>
      </c>
    </row>
    <row r="55" spans="2:12" s="39" customFormat="1" ht="76.5" customHeight="1">
      <c r="B55" s="36">
        <v>80111620</v>
      </c>
      <c r="C55" s="37" t="s">
        <v>194</v>
      </c>
      <c r="D55" s="35">
        <v>42705</v>
      </c>
      <c r="E55" s="48" t="s">
        <v>41</v>
      </c>
      <c r="F55" s="48" t="s">
        <v>48</v>
      </c>
      <c r="G55" s="49" t="s">
        <v>31</v>
      </c>
      <c r="H55" s="50">
        <v>23800000</v>
      </c>
      <c r="I55" s="50">
        <v>23800000</v>
      </c>
      <c r="J55" s="36" t="s">
        <v>32</v>
      </c>
      <c r="K55" s="36" t="s">
        <v>33</v>
      </c>
      <c r="L55" s="41" t="s">
        <v>229</v>
      </c>
    </row>
    <row r="56" spans="2:14" s="39" customFormat="1" ht="122.25" customHeight="1">
      <c r="B56" s="36">
        <v>80111620</v>
      </c>
      <c r="C56" s="37" t="s">
        <v>235</v>
      </c>
      <c r="D56" s="35">
        <v>42690</v>
      </c>
      <c r="E56" s="48" t="s">
        <v>41</v>
      </c>
      <c r="F56" s="48" t="s">
        <v>45</v>
      </c>
      <c r="G56" s="49" t="s">
        <v>31</v>
      </c>
      <c r="H56" s="50">
        <v>330437115</v>
      </c>
      <c r="I56" s="50">
        <v>330437115</v>
      </c>
      <c r="J56" s="36" t="s">
        <v>32</v>
      </c>
      <c r="K56" s="36" t="s">
        <v>33</v>
      </c>
      <c r="L56" s="41" t="s">
        <v>229</v>
      </c>
      <c r="N56" t="s">
        <v>63</v>
      </c>
    </row>
    <row r="57" spans="2:12" s="39" customFormat="1" ht="48" customHeight="1">
      <c r="B57" s="36">
        <v>80111620</v>
      </c>
      <c r="C57" s="37" t="s">
        <v>195</v>
      </c>
      <c r="D57" s="35">
        <v>42705</v>
      </c>
      <c r="E57" s="48">
        <v>0</v>
      </c>
      <c r="F57" s="48" t="s">
        <v>141</v>
      </c>
      <c r="G57" s="49" t="s">
        <v>31</v>
      </c>
      <c r="H57" s="50">
        <v>214562885</v>
      </c>
      <c r="I57" s="50">
        <v>214562885</v>
      </c>
      <c r="J57" s="36" t="s">
        <v>32</v>
      </c>
      <c r="K57" s="36" t="s">
        <v>33</v>
      </c>
      <c r="L57" s="41" t="s">
        <v>229</v>
      </c>
    </row>
    <row r="58" spans="2:12" s="39" customFormat="1" ht="130.5" customHeight="1">
      <c r="B58" s="36">
        <v>78181500</v>
      </c>
      <c r="C58" s="37" t="s">
        <v>236</v>
      </c>
      <c r="D58" s="35">
        <v>42517</v>
      </c>
      <c r="E58" s="48" t="s">
        <v>47</v>
      </c>
      <c r="F58" s="48" t="s">
        <v>30</v>
      </c>
      <c r="G58" s="49" t="s">
        <v>31</v>
      </c>
      <c r="H58" s="50">
        <v>150000000</v>
      </c>
      <c r="I58" s="50">
        <v>150000000</v>
      </c>
      <c r="J58" s="36" t="s">
        <v>32</v>
      </c>
      <c r="K58" s="36" t="s">
        <v>33</v>
      </c>
      <c r="L58" s="41" t="s">
        <v>106</v>
      </c>
    </row>
    <row r="59" spans="2:12" s="39" customFormat="1" ht="66" customHeight="1">
      <c r="B59" s="36">
        <v>95111601</v>
      </c>
      <c r="C59" s="37" t="s">
        <v>142</v>
      </c>
      <c r="D59" s="35">
        <v>42682</v>
      </c>
      <c r="E59" s="48" t="s">
        <v>80</v>
      </c>
      <c r="F59" s="48" t="s">
        <v>45</v>
      </c>
      <c r="G59" s="49" t="s">
        <v>31</v>
      </c>
      <c r="H59" s="50">
        <v>14523385051</v>
      </c>
      <c r="I59" s="50">
        <v>14523385051</v>
      </c>
      <c r="J59" s="36" t="s">
        <v>32</v>
      </c>
      <c r="K59" s="36" t="s">
        <v>33</v>
      </c>
      <c r="L59" s="41" t="s">
        <v>139</v>
      </c>
    </row>
    <row r="60" spans="2:12" s="39" customFormat="1" ht="63.75" customHeight="1">
      <c r="B60" s="36">
        <v>81101500</v>
      </c>
      <c r="C60" s="37" t="s">
        <v>143</v>
      </c>
      <c r="D60" s="35">
        <v>42692</v>
      </c>
      <c r="E60" s="48" t="s">
        <v>34</v>
      </c>
      <c r="F60" s="48" t="s">
        <v>48</v>
      </c>
      <c r="G60" s="49" t="s">
        <v>31</v>
      </c>
      <c r="H60" s="50">
        <v>1452338505</v>
      </c>
      <c r="I60" s="50">
        <v>1452338505</v>
      </c>
      <c r="J60" s="36" t="s">
        <v>32</v>
      </c>
      <c r="K60" s="36" t="s">
        <v>33</v>
      </c>
      <c r="L60" s="41" t="s">
        <v>139</v>
      </c>
    </row>
    <row r="61" spans="2:12" s="39" customFormat="1" ht="63.75" customHeight="1">
      <c r="B61" s="36">
        <v>95111601</v>
      </c>
      <c r="C61" s="71" t="s">
        <v>233</v>
      </c>
      <c r="D61" s="35">
        <v>42689</v>
      </c>
      <c r="E61" s="48" t="s">
        <v>46</v>
      </c>
      <c r="F61" s="48" t="s">
        <v>230</v>
      </c>
      <c r="G61" s="49" t="s">
        <v>31</v>
      </c>
      <c r="H61" s="50">
        <v>123289285</v>
      </c>
      <c r="I61" s="50">
        <v>123289285</v>
      </c>
      <c r="J61" s="36" t="s">
        <v>32</v>
      </c>
      <c r="K61" s="36" t="s">
        <v>33</v>
      </c>
      <c r="L61" s="41" t="s">
        <v>139</v>
      </c>
    </row>
    <row r="62" spans="2:15" s="39" customFormat="1" ht="63.75" customHeight="1">
      <c r="B62" s="36">
        <v>81101500</v>
      </c>
      <c r="C62" s="71" t="s">
        <v>234</v>
      </c>
      <c r="D62" s="35">
        <v>42699</v>
      </c>
      <c r="E62" s="48" t="s">
        <v>46</v>
      </c>
      <c r="F62" s="48" t="s">
        <v>230</v>
      </c>
      <c r="G62" s="49" t="s">
        <v>31</v>
      </c>
      <c r="H62" s="50">
        <v>12330159</v>
      </c>
      <c r="I62" s="50">
        <v>12330159</v>
      </c>
      <c r="J62" s="36" t="s">
        <v>32</v>
      </c>
      <c r="K62" s="36" t="s">
        <v>33</v>
      </c>
      <c r="L62" s="41" t="s">
        <v>139</v>
      </c>
      <c r="O62" s="50"/>
    </row>
    <row r="63" spans="2:15" s="39" customFormat="1" ht="43.5" customHeight="1">
      <c r="B63" s="36" t="s">
        <v>87</v>
      </c>
      <c r="C63" s="37" t="s">
        <v>144</v>
      </c>
      <c r="D63" s="35">
        <v>42705</v>
      </c>
      <c r="E63" s="48" t="s">
        <v>50</v>
      </c>
      <c r="F63" s="48" t="s">
        <v>40</v>
      </c>
      <c r="G63" s="49" t="s">
        <v>31</v>
      </c>
      <c r="H63" s="50">
        <v>100000000</v>
      </c>
      <c r="I63" s="50">
        <v>100000000</v>
      </c>
      <c r="J63" s="48" t="s">
        <v>32</v>
      </c>
      <c r="K63" s="36" t="s">
        <v>33</v>
      </c>
      <c r="L63" s="41" t="s">
        <v>145</v>
      </c>
      <c r="O63" s="59"/>
    </row>
    <row r="64" spans="2:15" s="39" customFormat="1" ht="37.5" customHeight="1">
      <c r="B64" s="36">
        <v>80101510</v>
      </c>
      <c r="C64" s="37" t="s">
        <v>146</v>
      </c>
      <c r="D64" s="35">
        <v>42705</v>
      </c>
      <c r="E64" s="48" t="s">
        <v>37</v>
      </c>
      <c r="F64" s="48" t="s">
        <v>45</v>
      </c>
      <c r="G64" s="49" t="s">
        <v>31</v>
      </c>
      <c r="H64" s="50">
        <v>1363636364</v>
      </c>
      <c r="I64" s="50">
        <v>1363636364</v>
      </c>
      <c r="J64" s="48" t="s">
        <v>32</v>
      </c>
      <c r="K64" s="36" t="s">
        <v>33</v>
      </c>
      <c r="L64" s="41" t="s">
        <v>139</v>
      </c>
      <c r="O64" s="60"/>
    </row>
    <row r="65" spans="2:12" s="39" customFormat="1" ht="48">
      <c r="B65" s="36">
        <v>80101510</v>
      </c>
      <c r="C65" s="37" t="s">
        <v>147</v>
      </c>
      <c r="D65" s="35">
        <v>42705</v>
      </c>
      <c r="E65" s="48" t="s">
        <v>37</v>
      </c>
      <c r="F65" s="48" t="s">
        <v>48</v>
      </c>
      <c r="G65" s="49" t="s">
        <v>31</v>
      </c>
      <c r="H65" s="50">
        <v>136363636</v>
      </c>
      <c r="I65" s="50">
        <v>136363636</v>
      </c>
      <c r="J65" s="48" t="s">
        <v>32</v>
      </c>
      <c r="K65" s="36" t="s">
        <v>33</v>
      </c>
      <c r="L65" s="41" t="s">
        <v>139</v>
      </c>
    </row>
    <row r="66" spans="2:15" s="39" customFormat="1" ht="47.25" customHeight="1">
      <c r="B66" s="36">
        <v>80101510</v>
      </c>
      <c r="C66" s="43" t="s">
        <v>148</v>
      </c>
      <c r="D66" s="35">
        <v>42705</v>
      </c>
      <c r="E66" s="48" t="s">
        <v>29</v>
      </c>
      <c r="F66" s="52" t="s">
        <v>30</v>
      </c>
      <c r="G66" s="49" t="s">
        <v>31</v>
      </c>
      <c r="H66" s="50">
        <v>150000000</v>
      </c>
      <c r="I66" s="50">
        <v>150000000</v>
      </c>
      <c r="J66" s="48" t="s">
        <v>32</v>
      </c>
      <c r="K66" s="36" t="s">
        <v>33</v>
      </c>
      <c r="L66" s="41" t="s">
        <v>108</v>
      </c>
      <c r="O66" s="70"/>
    </row>
    <row r="67" spans="2:12" s="39" customFormat="1" ht="187.5" customHeight="1">
      <c r="B67" s="36">
        <v>76122300</v>
      </c>
      <c r="C67" s="37" t="s">
        <v>196</v>
      </c>
      <c r="D67" s="47">
        <v>42692</v>
      </c>
      <c r="E67" s="48" t="s">
        <v>37</v>
      </c>
      <c r="F67" s="48" t="s">
        <v>35</v>
      </c>
      <c r="G67" s="49" t="s">
        <v>31</v>
      </c>
      <c r="H67" s="50">
        <v>780920000</v>
      </c>
      <c r="I67" s="50">
        <v>780920000</v>
      </c>
      <c r="J67" s="36" t="s">
        <v>32</v>
      </c>
      <c r="K67" s="36" t="s">
        <v>33</v>
      </c>
      <c r="L67" s="41" t="s">
        <v>229</v>
      </c>
    </row>
    <row r="68" spans="2:12" s="39" customFormat="1" ht="73.5" customHeight="1">
      <c r="B68" s="36">
        <v>76122300</v>
      </c>
      <c r="C68" s="37" t="s">
        <v>237</v>
      </c>
      <c r="D68" s="47">
        <v>42705</v>
      </c>
      <c r="E68" s="48" t="s">
        <v>29</v>
      </c>
      <c r="F68" s="48" t="s">
        <v>30</v>
      </c>
      <c r="G68" s="49" t="s">
        <v>238</v>
      </c>
      <c r="H68" s="50">
        <v>180080000</v>
      </c>
      <c r="I68" s="50">
        <v>180080000</v>
      </c>
      <c r="J68" s="36" t="s">
        <v>32</v>
      </c>
      <c r="K68" s="36" t="s">
        <v>33</v>
      </c>
      <c r="L68" s="41" t="s">
        <v>229</v>
      </c>
    </row>
    <row r="69" spans="2:12" s="39" customFormat="1" ht="265.5" customHeight="1">
      <c r="B69" s="36">
        <v>80111620</v>
      </c>
      <c r="C69" s="37" t="s">
        <v>239</v>
      </c>
      <c r="D69" s="47">
        <v>42705</v>
      </c>
      <c r="E69" s="48" t="s">
        <v>80</v>
      </c>
      <c r="F69" s="48" t="s">
        <v>48</v>
      </c>
      <c r="G69" s="49" t="s">
        <v>31</v>
      </c>
      <c r="H69" s="50">
        <f>15000000+24000000</f>
        <v>39000000</v>
      </c>
      <c r="I69" s="50">
        <f>15000000+24000000</f>
        <v>39000000</v>
      </c>
      <c r="J69" s="36" t="s">
        <v>32</v>
      </c>
      <c r="K69" s="36" t="s">
        <v>33</v>
      </c>
      <c r="L69" s="41" t="s">
        <v>229</v>
      </c>
    </row>
    <row r="70" spans="2:12" s="39" customFormat="1" ht="114.75" customHeight="1">
      <c r="B70" s="36" t="s">
        <v>89</v>
      </c>
      <c r="C70" s="37" t="s">
        <v>197</v>
      </c>
      <c r="D70" s="35">
        <v>42705</v>
      </c>
      <c r="E70" s="48" t="s">
        <v>29</v>
      </c>
      <c r="F70" s="48" t="s">
        <v>35</v>
      </c>
      <c r="G70" s="49" t="s">
        <v>31</v>
      </c>
      <c r="H70" s="50">
        <f>219047619+170299998</f>
        <v>389347617</v>
      </c>
      <c r="I70" s="50">
        <f>219047619+170299998</f>
        <v>389347617</v>
      </c>
      <c r="J70" s="36" t="s">
        <v>32</v>
      </c>
      <c r="K70" s="36" t="s">
        <v>33</v>
      </c>
      <c r="L70" s="41" t="s">
        <v>149</v>
      </c>
    </row>
    <row r="71" spans="2:12" s="39" customFormat="1" ht="132">
      <c r="B71" s="36">
        <v>80111620</v>
      </c>
      <c r="C71" s="37" t="s">
        <v>198</v>
      </c>
      <c r="D71" s="35">
        <v>42705</v>
      </c>
      <c r="E71" s="48" t="s">
        <v>80</v>
      </c>
      <c r="F71" s="48" t="s">
        <v>48</v>
      </c>
      <c r="G71" s="49" t="s">
        <v>31</v>
      </c>
      <c r="H71" s="50">
        <f>10952381+19047619+16666667</f>
        <v>46666667</v>
      </c>
      <c r="I71" s="50">
        <f>10952381+19047619+16666667</f>
        <v>46666667</v>
      </c>
      <c r="J71" s="36" t="s">
        <v>32</v>
      </c>
      <c r="K71" s="36" t="s">
        <v>33</v>
      </c>
      <c r="L71" s="41" t="s">
        <v>149</v>
      </c>
    </row>
    <row r="72" spans="2:12" s="39" customFormat="1" ht="74.25" customHeight="1">
      <c r="B72" s="36">
        <v>80101509</v>
      </c>
      <c r="C72" s="37" t="s">
        <v>199</v>
      </c>
      <c r="D72" s="35">
        <v>42426</v>
      </c>
      <c r="E72" s="48" t="s">
        <v>75</v>
      </c>
      <c r="F72" s="48" t="s">
        <v>64</v>
      </c>
      <c r="G72" s="49" t="s">
        <v>31</v>
      </c>
      <c r="H72" s="50">
        <v>19304740</v>
      </c>
      <c r="I72" s="50">
        <v>19304740</v>
      </c>
      <c r="J72" s="36" t="s">
        <v>32</v>
      </c>
      <c r="K72" s="36" t="s">
        <v>33</v>
      </c>
      <c r="L72" s="41" t="s">
        <v>67</v>
      </c>
    </row>
    <row r="73" spans="2:12" s="39" customFormat="1" ht="81.75" customHeight="1">
      <c r="B73" s="36" t="s">
        <v>90</v>
      </c>
      <c r="C73" s="37" t="s">
        <v>200</v>
      </c>
      <c r="D73" s="47">
        <v>42496</v>
      </c>
      <c r="E73" s="48" t="s">
        <v>36</v>
      </c>
      <c r="F73" s="48" t="s">
        <v>30</v>
      </c>
      <c r="G73" s="49" t="s">
        <v>31</v>
      </c>
      <c r="H73" s="50">
        <v>188480000</v>
      </c>
      <c r="I73" s="50">
        <v>188480000</v>
      </c>
      <c r="J73" s="36" t="s">
        <v>32</v>
      </c>
      <c r="K73" s="36" t="s">
        <v>33</v>
      </c>
      <c r="L73" s="41" t="s">
        <v>106</v>
      </c>
    </row>
    <row r="74" spans="2:12" s="39" customFormat="1" ht="72">
      <c r="B74" s="36">
        <v>93141509</v>
      </c>
      <c r="C74" s="37" t="s">
        <v>150</v>
      </c>
      <c r="D74" s="35">
        <v>42705</v>
      </c>
      <c r="E74" s="48" t="s">
        <v>41</v>
      </c>
      <c r="F74" s="48" t="s">
        <v>35</v>
      </c>
      <c r="G74" s="49" t="s">
        <v>31</v>
      </c>
      <c r="H74" s="50">
        <v>288445383</v>
      </c>
      <c r="I74" s="50">
        <v>288445383</v>
      </c>
      <c r="J74" s="36" t="s">
        <v>32</v>
      </c>
      <c r="K74" s="36" t="s">
        <v>33</v>
      </c>
      <c r="L74" s="41" t="s">
        <v>131</v>
      </c>
    </row>
    <row r="75" spans="2:12" s="39" customFormat="1" ht="71.25" customHeight="1">
      <c r="B75" s="36">
        <v>80111620</v>
      </c>
      <c r="C75" s="37" t="s">
        <v>201</v>
      </c>
      <c r="D75" s="35">
        <v>42705</v>
      </c>
      <c r="E75" s="48" t="s">
        <v>37</v>
      </c>
      <c r="F75" s="48" t="s">
        <v>48</v>
      </c>
      <c r="G75" s="49" t="s">
        <v>31</v>
      </c>
      <c r="H75" s="50">
        <v>14422260</v>
      </c>
      <c r="I75" s="50">
        <v>14422260</v>
      </c>
      <c r="J75" s="36" t="s">
        <v>32</v>
      </c>
      <c r="K75" s="36" t="s">
        <v>33</v>
      </c>
      <c r="L75" s="41" t="s">
        <v>131</v>
      </c>
    </row>
    <row r="76" spans="2:12" s="39" customFormat="1" ht="66" customHeight="1">
      <c r="B76" s="36">
        <v>55101500</v>
      </c>
      <c r="C76" s="37" t="s">
        <v>202</v>
      </c>
      <c r="D76" s="35">
        <v>42705</v>
      </c>
      <c r="E76" s="48" t="s">
        <v>37</v>
      </c>
      <c r="F76" s="48" t="s">
        <v>35</v>
      </c>
      <c r="G76" s="49" t="s">
        <v>31</v>
      </c>
      <c r="H76" s="50">
        <v>333333333</v>
      </c>
      <c r="I76" s="50">
        <v>333333333</v>
      </c>
      <c r="J76" s="36" t="s">
        <v>32</v>
      </c>
      <c r="K76" s="36" t="s">
        <v>33</v>
      </c>
      <c r="L76" s="41" t="s">
        <v>106</v>
      </c>
    </row>
    <row r="77" spans="2:12" s="39" customFormat="1" ht="129" customHeight="1">
      <c r="B77" s="36">
        <v>80101509</v>
      </c>
      <c r="C77" s="37" t="s">
        <v>203</v>
      </c>
      <c r="D77" s="35">
        <v>42705</v>
      </c>
      <c r="E77" s="48" t="s">
        <v>46</v>
      </c>
      <c r="F77" s="48" t="s">
        <v>35</v>
      </c>
      <c r="G77" s="49" t="s">
        <v>31</v>
      </c>
      <c r="H77" s="50">
        <v>325088000</v>
      </c>
      <c r="I77" s="50">
        <v>325088000</v>
      </c>
      <c r="J77" s="36" t="s">
        <v>32</v>
      </c>
      <c r="K77" s="36" t="s">
        <v>33</v>
      </c>
      <c r="L77" s="41" t="s">
        <v>108</v>
      </c>
    </row>
    <row r="78" spans="2:12" s="39" customFormat="1" ht="139.5" customHeight="1">
      <c r="B78" s="36">
        <v>80111620</v>
      </c>
      <c r="C78" s="37" t="s">
        <v>204</v>
      </c>
      <c r="D78" s="35">
        <v>42705</v>
      </c>
      <c r="E78" s="48" t="s">
        <v>41</v>
      </c>
      <c r="F78" s="48" t="s">
        <v>48</v>
      </c>
      <c r="G78" s="49" t="s">
        <v>31</v>
      </c>
      <c r="H78" s="50">
        <v>16254000</v>
      </c>
      <c r="I78" s="50">
        <v>16254000</v>
      </c>
      <c r="J78" s="36" t="s">
        <v>32</v>
      </c>
      <c r="K78" s="36" t="s">
        <v>33</v>
      </c>
      <c r="L78" s="41" t="s">
        <v>108</v>
      </c>
    </row>
    <row r="79" spans="2:12" s="39" customFormat="1" ht="102.75" customHeight="1">
      <c r="B79" s="36">
        <v>80101509</v>
      </c>
      <c r="C79" s="43" t="s">
        <v>205</v>
      </c>
      <c r="D79" s="35">
        <v>42705</v>
      </c>
      <c r="E79" s="48" t="s">
        <v>34</v>
      </c>
      <c r="F79" s="48" t="s">
        <v>45</v>
      </c>
      <c r="G79" s="49" t="s">
        <v>31</v>
      </c>
      <c r="H79" s="50">
        <v>870000000</v>
      </c>
      <c r="I79" s="50">
        <v>870000000</v>
      </c>
      <c r="J79" s="36" t="s">
        <v>32</v>
      </c>
      <c r="K79" s="36" t="s">
        <v>33</v>
      </c>
      <c r="L79" s="41" t="s">
        <v>108</v>
      </c>
    </row>
    <row r="80" spans="2:12" s="39" customFormat="1" ht="114" customHeight="1">
      <c r="B80" s="36">
        <v>80111620</v>
      </c>
      <c r="C80" s="43" t="s">
        <v>206</v>
      </c>
      <c r="D80" s="35">
        <v>42705</v>
      </c>
      <c r="E80" s="48" t="s">
        <v>55</v>
      </c>
      <c r="F80" s="48" t="s">
        <v>48</v>
      </c>
      <c r="G80" s="49" t="s">
        <v>31</v>
      </c>
      <c r="H80" s="50">
        <v>30000000</v>
      </c>
      <c r="I80" s="50">
        <v>30000000</v>
      </c>
      <c r="J80" s="36" t="s">
        <v>32</v>
      </c>
      <c r="K80" s="36" t="s">
        <v>33</v>
      </c>
      <c r="L80" s="41" t="s">
        <v>108</v>
      </c>
    </row>
    <row r="81" spans="2:12" s="39" customFormat="1" ht="123.75" customHeight="1">
      <c r="B81" s="36">
        <v>80101509</v>
      </c>
      <c r="C81" s="53" t="s">
        <v>240</v>
      </c>
      <c r="D81" s="35">
        <v>42705</v>
      </c>
      <c r="E81" s="48" t="s">
        <v>41</v>
      </c>
      <c r="F81" s="48" t="s">
        <v>35</v>
      </c>
      <c r="G81" s="49" t="s">
        <v>31</v>
      </c>
      <c r="H81" s="50">
        <v>449547500</v>
      </c>
      <c r="I81" s="50">
        <v>449547500</v>
      </c>
      <c r="J81" s="36" t="s">
        <v>32</v>
      </c>
      <c r="K81" s="36" t="s">
        <v>33</v>
      </c>
      <c r="L81" s="41" t="s">
        <v>108</v>
      </c>
    </row>
    <row r="82" spans="2:12" s="39" customFormat="1" ht="120" customHeight="1">
      <c r="B82" s="36">
        <v>80111620</v>
      </c>
      <c r="C82" s="53" t="s">
        <v>207</v>
      </c>
      <c r="D82" s="35">
        <v>42705</v>
      </c>
      <c r="E82" s="48" t="s">
        <v>37</v>
      </c>
      <c r="F82" s="48" t="s">
        <v>48</v>
      </c>
      <c r="G82" s="49" t="s">
        <v>31</v>
      </c>
      <c r="H82" s="50">
        <f>22476124-6</f>
        <v>22476118</v>
      </c>
      <c r="I82" s="50">
        <f>22476124-6</f>
        <v>22476118</v>
      </c>
      <c r="J82" s="36" t="s">
        <v>32</v>
      </c>
      <c r="K82" s="36" t="s">
        <v>33</v>
      </c>
      <c r="L82" s="41" t="s">
        <v>108</v>
      </c>
    </row>
    <row r="83" spans="2:12" s="39" customFormat="1" ht="132" customHeight="1">
      <c r="B83" s="36">
        <v>80111620</v>
      </c>
      <c r="C83" s="53" t="s">
        <v>210</v>
      </c>
      <c r="D83" s="35">
        <v>42690</v>
      </c>
      <c r="E83" s="48" t="s">
        <v>80</v>
      </c>
      <c r="F83" s="48" t="s">
        <v>35</v>
      </c>
      <c r="G83" s="49" t="s">
        <v>31</v>
      </c>
      <c r="H83" s="50">
        <f>890434650+193020000</f>
        <v>1083454650</v>
      </c>
      <c r="I83" s="50">
        <f>890434650+193020000</f>
        <v>1083454650</v>
      </c>
      <c r="J83" s="36" t="s">
        <v>32</v>
      </c>
      <c r="K83" s="36" t="s">
        <v>33</v>
      </c>
      <c r="L83" s="41" t="s">
        <v>108</v>
      </c>
    </row>
    <row r="84" spans="2:12" s="39" customFormat="1" ht="121.5" customHeight="1">
      <c r="B84" s="36">
        <v>80111620</v>
      </c>
      <c r="C84" s="53" t="s">
        <v>208</v>
      </c>
      <c r="D84" s="35">
        <v>42705</v>
      </c>
      <c r="E84" s="48" t="s">
        <v>34</v>
      </c>
      <c r="F84" s="48" t="s">
        <v>48</v>
      </c>
      <c r="G84" s="49" t="s">
        <v>31</v>
      </c>
      <c r="H84" s="50">
        <v>44521732</v>
      </c>
      <c r="I84" s="50">
        <v>44521732</v>
      </c>
      <c r="J84" s="36" t="s">
        <v>32</v>
      </c>
      <c r="K84" s="36" t="s">
        <v>33</v>
      </c>
      <c r="L84" s="41" t="s">
        <v>108</v>
      </c>
    </row>
    <row r="85" spans="2:12" s="39" customFormat="1" ht="109.5" customHeight="1">
      <c r="B85" s="36">
        <v>80101509</v>
      </c>
      <c r="C85" s="37" t="s">
        <v>209</v>
      </c>
      <c r="D85" s="35">
        <v>42705</v>
      </c>
      <c r="E85" s="48" t="s">
        <v>36</v>
      </c>
      <c r="F85" s="48" t="s">
        <v>44</v>
      </c>
      <c r="G85" s="49" t="s">
        <v>31</v>
      </c>
      <c r="H85" s="50">
        <v>950000000</v>
      </c>
      <c r="I85" s="50">
        <v>950000000</v>
      </c>
      <c r="J85" s="36" t="s">
        <v>32</v>
      </c>
      <c r="K85" s="36" t="s">
        <v>33</v>
      </c>
      <c r="L85" s="41" t="s">
        <v>108</v>
      </c>
    </row>
    <row r="86" spans="2:12" s="39" customFormat="1" ht="106.5" customHeight="1">
      <c r="B86" s="36">
        <v>80111620</v>
      </c>
      <c r="C86" s="37" t="s">
        <v>211</v>
      </c>
      <c r="D86" s="35">
        <v>42705</v>
      </c>
      <c r="E86" s="48" t="s">
        <v>29</v>
      </c>
      <c r="F86" s="48" t="s">
        <v>48</v>
      </c>
      <c r="G86" s="49" t="s">
        <v>31</v>
      </c>
      <c r="H86" s="50">
        <v>50000000</v>
      </c>
      <c r="I86" s="50">
        <v>50000000</v>
      </c>
      <c r="J86" s="36" t="s">
        <v>32</v>
      </c>
      <c r="K86" s="36" t="s">
        <v>33</v>
      </c>
      <c r="L86" s="41" t="s">
        <v>108</v>
      </c>
    </row>
    <row r="87" spans="2:12" s="39" customFormat="1" ht="152.25" customHeight="1">
      <c r="B87" s="36">
        <v>93131700</v>
      </c>
      <c r="C87" s="37" t="s">
        <v>212</v>
      </c>
      <c r="D87" s="35">
        <v>42705</v>
      </c>
      <c r="E87" s="48" t="s">
        <v>37</v>
      </c>
      <c r="F87" s="48" t="s">
        <v>35</v>
      </c>
      <c r="G87" s="49" t="s">
        <v>31</v>
      </c>
      <c r="H87" s="50">
        <v>676000000</v>
      </c>
      <c r="I87" s="50">
        <v>676000000</v>
      </c>
      <c r="J87" s="36" t="s">
        <v>32</v>
      </c>
      <c r="K87" s="36" t="s">
        <v>33</v>
      </c>
      <c r="L87" s="41" t="s">
        <v>107</v>
      </c>
    </row>
    <row r="88" spans="2:12" s="39" customFormat="1" ht="156">
      <c r="B88" s="36">
        <v>80111620</v>
      </c>
      <c r="C88" s="37" t="s">
        <v>151</v>
      </c>
      <c r="D88" s="35">
        <v>42705</v>
      </c>
      <c r="E88" s="48" t="s">
        <v>80</v>
      </c>
      <c r="F88" s="48" t="s">
        <v>48</v>
      </c>
      <c r="G88" s="49" t="s">
        <v>31</v>
      </c>
      <c r="H88" s="50">
        <v>24000000</v>
      </c>
      <c r="I88" s="50">
        <v>24000000</v>
      </c>
      <c r="J88" s="36" t="s">
        <v>32</v>
      </c>
      <c r="K88" s="36" t="s">
        <v>33</v>
      </c>
      <c r="L88" s="41" t="s">
        <v>107</v>
      </c>
    </row>
    <row r="89" spans="2:12" s="39" customFormat="1" ht="81.75" customHeight="1">
      <c r="B89" s="36">
        <v>84131600</v>
      </c>
      <c r="C89" s="37" t="s">
        <v>213</v>
      </c>
      <c r="D89" s="35">
        <v>42401</v>
      </c>
      <c r="E89" s="48" t="s">
        <v>47</v>
      </c>
      <c r="F89" s="48" t="s">
        <v>152</v>
      </c>
      <c r="G89" s="49" t="s">
        <v>31</v>
      </c>
      <c r="H89" s="50">
        <v>775936000</v>
      </c>
      <c r="I89" s="50">
        <v>775936000</v>
      </c>
      <c r="J89" s="36" t="s">
        <v>32</v>
      </c>
      <c r="K89" s="36" t="s">
        <v>33</v>
      </c>
      <c r="L89" s="41" t="s">
        <v>109</v>
      </c>
    </row>
    <row r="90" spans="2:12" s="39" customFormat="1" ht="62.25" customHeight="1">
      <c r="B90" s="36" t="s">
        <v>91</v>
      </c>
      <c r="C90" s="37" t="s">
        <v>214</v>
      </c>
      <c r="D90" s="35">
        <v>42705</v>
      </c>
      <c r="E90" s="48" t="s">
        <v>34</v>
      </c>
      <c r="F90" s="48" t="s">
        <v>30</v>
      </c>
      <c r="G90" s="49" t="s">
        <v>31</v>
      </c>
      <c r="H90" s="50">
        <v>30000000</v>
      </c>
      <c r="I90" s="50">
        <v>30000000</v>
      </c>
      <c r="J90" s="36" t="s">
        <v>32</v>
      </c>
      <c r="K90" s="36" t="s">
        <v>33</v>
      </c>
      <c r="L90" s="41" t="s">
        <v>228</v>
      </c>
    </row>
    <row r="91" spans="2:12" s="39" customFormat="1" ht="63.75" customHeight="1">
      <c r="B91" s="36">
        <v>84111700</v>
      </c>
      <c r="C91" s="51" t="s">
        <v>218</v>
      </c>
      <c r="D91" s="47">
        <v>42705</v>
      </c>
      <c r="E91" s="48" t="s">
        <v>34</v>
      </c>
      <c r="F91" s="48" t="s">
        <v>30</v>
      </c>
      <c r="G91" s="49" t="s">
        <v>31</v>
      </c>
      <c r="H91" s="50">
        <v>30000000</v>
      </c>
      <c r="I91" s="50">
        <v>30000000</v>
      </c>
      <c r="J91" s="48" t="s">
        <v>32</v>
      </c>
      <c r="K91" s="48" t="s">
        <v>33</v>
      </c>
      <c r="L91" s="41" t="s">
        <v>228</v>
      </c>
    </row>
    <row r="92" spans="2:12" s="39" customFormat="1" ht="63" customHeight="1">
      <c r="B92" s="36" t="s">
        <v>92</v>
      </c>
      <c r="C92" s="51" t="s">
        <v>217</v>
      </c>
      <c r="D92" s="47">
        <v>42705</v>
      </c>
      <c r="E92" s="48" t="s">
        <v>36</v>
      </c>
      <c r="F92" s="48" t="s">
        <v>40</v>
      </c>
      <c r="G92" s="49" t="s">
        <v>31</v>
      </c>
      <c r="H92" s="50">
        <v>300000000</v>
      </c>
      <c r="I92" s="50">
        <v>300000000</v>
      </c>
      <c r="J92" s="48" t="s">
        <v>32</v>
      </c>
      <c r="K92" s="48" t="s">
        <v>33</v>
      </c>
      <c r="L92" s="41" t="s">
        <v>228</v>
      </c>
    </row>
    <row r="93" spans="2:12" s="39" customFormat="1" ht="63" customHeight="1">
      <c r="B93" s="36" t="s">
        <v>93</v>
      </c>
      <c r="C93" s="51" t="s">
        <v>216</v>
      </c>
      <c r="D93" s="47">
        <v>42705</v>
      </c>
      <c r="E93" s="48" t="s">
        <v>37</v>
      </c>
      <c r="F93" s="48" t="s">
        <v>30</v>
      </c>
      <c r="G93" s="49" t="s">
        <v>31</v>
      </c>
      <c r="H93" s="50">
        <v>193000000</v>
      </c>
      <c r="I93" s="50">
        <v>193000000</v>
      </c>
      <c r="J93" s="48" t="s">
        <v>32</v>
      </c>
      <c r="K93" s="48" t="s">
        <v>33</v>
      </c>
      <c r="L93" s="41" t="s">
        <v>153</v>
      </c>
    </row>
    <row r="94" spans="2:12" s="39" customFormat="1" ht="63" customHeight="1">
      <c r="B94" s="36" t="s">
        <v>94</v>
      </c>
      <c r="C94" s="51" t="s">
        <v>215</v>
      </c>
      <c r="D94" s="47">
        <v>42705</v>
      </c>
      <c r="E94" s="48" t="s">
        <v>50</v>
      </c>
      <c r="F94" s="48" t="s">
        <v>30</v>
      </c>
      <c r="G94" s="49" t="s">
        <v>31</v>
      </c>
      <c r="H94" s="50">
        <v>142091000</v>
      </c>
      <c r="I94" s="50">
        <v>142091000</v>
      </c>
      <c r="J94" s="48" t="s">
        <v>32</v>
      </c>
      <c r="K94" s="48" t="s">
        <v>33</v>
      </c>
      <c r="L94" s="41" t="s">
        <v>228</v>
      </c>
    </row>
    <row r="95" spans="2:14" s="39" customFormat="1" ht="63.75" customHeight="1">
      <c r="B95" s="36" t="s">
        <v>120</v>
      </c>
      <c r="C95" s="51" t="s">
        <v>219</v>
      </c>
      <c r="D95" s="47">
        <v>42705</v>
      </c>
      <c r="E95" s="48" t="s">
        <v>36</v>
      </c>
      <c r="F95" s="48" t="s">
        <v>64</v>
      </c>
      <c r="G95" s="49" t="s">
        <v>110</v>
      </c>
      <c r="H95" s="50">
        <v>15000000</v>
      </c>
      <c r="I95" s="50">
        <v>15000000</v>
      </c>
      <c r="J95" s="48" t="s">
        <v>32</v>
      </c>
      <c r="K95" s="48" t="s">
        <v>33</v>
      </c>
      <c r="L95" s="41" t="s">
        <v>228</v>
      </c>
      <c r="N95" s="59"/>
    </row>
    <row r="96" spans="2:14" s="39" customFormat="1" ht="60" customHeight="1">
      <c r="B96" s="36" t="s">
        <v>121</v>
      </c>
      <c r="C96" s="51" t="s">
        <v>220</v>
      </c>
      <c r="D96" s="47">
        <v>42705</v>
      </c>
      <c r="E96" s="48" t="s">
        <v>36</v>
      </c>
      <c r="F96" s="48" t="s">
        <v>40</v>
      </c>
      <c r="G96" s="49" t="s">
        <v>31</v>
      </c>
      <c r="H96" s="50">
        <v>50000000</v>
      </c>
      <c r="I96" s="50">
        <v>50000000</v>
      </c>
      <c r="J96" s="48" t="s">
        <v>32</v>
      </c>
      <c r="K96" s="48" t="s">
        <v>33</v>
      </c>
      <c r="L96" s="41" t="s">
        <v>228</v>
      </c>
      <c r="N96" s="60"/>
    </row>
    <row r="97" spans="2:12" s="39" customFormat="1" ht="64.5" customHeight="1">
      <c r="B97" s="36">
        <v>56101700</v>
      </c>
      <c r="C97" s="51" t="s">
        <v>221</v>
      </c>
      <c r="D97" s="47">
        <v>42705</v>
      </c>
      <c r="E97" s="48" t="s">
        <v>36</v>
      </c>
      <c r="F97" s="48" t="s">
        <v>40</v>
      </c>
      <c r="G97" s="49" t="s">
        <v>31</v>
      </c>
      <c r="H97" s="50">
        <v>70000000</v>
      </c>
      <c r="I97" s="50">
        <v>70000000</v>
      </c>
      <c r="J97" s="48" t="s">
        <v>32</v>
      </c>
      <c r="K97" s="48" t="s">
        <v>33</v>
      </c>
      <c r="L97" s="41" t="s">
        <v>228</v>
      </c>
    </row>
    <row r="98" spans="2:12" s="39" customFormat="1" ht="60">
      <c r="B98" s="36">
        <v>80111620</v>
      </c>
      <c r="C98" s="51" t="s">
        <v>222</v>
      </c>
      <c r="D98" s="47">
        <v>42705</v>
      </c>
      <c r="E98" s="54" t="s">
        <v>47</v>
      </c>
      <c r="F98" s="48" t="s">
        <v>44</v>
      </c>
      <c r="G98" s="49" t="s">
        <v>31</v>
      </c>
      <c r="H98" s="50">
        <v>3119000000</v>
      </c>
      <c r="I98" s="50">
        <v>3119000000</v>
      </c>
      <c r="J98" s="48" t="s">
        <v>32</v>
      </c>
      <c r="K98" s="48" t="s">
        <v>33</v>
      </c>
      <c r="L98" s="41" t="s">
        <v>69</v>
      </c>
    </row>
    <row r="99" spans="2:12" s="39" customFormat="1" ht="75" customHeight="1">
      <c r="B99" s="36">
        <v>55101500</v>
      </c>
      <c r="C99" s="51" t="s">
        <v>223</v>
      </c>
      <c r="D99" s="47">
        <v>42698</v>
      </c>
      <c r="E99" s="48" t="s">
        <v>37</v>
      </c>
      <c r="F99" s="48" t="s">
        <v>136</v>
      </c>
      <c r="G99" s="49" t="s">
        <v>31</v>
      </c>
      <c r="H99" s="50">
        <v>188000000</v>
      </c>
      <c r="I99" s="50">
        <v>188000000</v>
      </c>
      <c r="J99" s="48" t="s">
        <v>32</v>
      </c>
      <c r="K99" s="48" t="s">
        <v>33</v>
      </c>
      <c r="L99" s="41" t="s">
        <v>228</v>
      </c>
    </row>
    <row r="100" spans="2:12" s="39" customFormat="1" ht="69" customHeight="1">
      <c r="B100" s="36">
        <v>82101500</v>
      </c>
      <c r="C100" s="51" t="s">
        <v>224</v>
      </c>
      <c r="D100" s="47">
        <v>42705</v>
      </c>
      <c r="E100" s="48" t="s">
        <v>36</v>
      </c>
      <c r="F100" s="48" t="s">
        <v>136</v>
      </c>
      <c r="G100" s="49" t="s">
        <v>31</v>
      </c>
      <c r="H100" s="50">
        <v>70000000</v>
      </c>
      <c r="I100" s="50">
        <v>70000000</v>
      </c>
      <c r="J100" s="48" t="s">
        <v>32</v>
      </c>
      <c r="K100" s="48" t="s">
        <v>33</v>
      </c>
      <c r="L100" s="41" t="s">
        <v>228</v>
      </c>
    </row>
    <row r="101" spans="2:12" s="39" customFormat="1" ht="75" customHeight="1">
      <c r="B101" s="36">
        <v>82101600</v>
      </c>
      <c r="C101" s="51" t="s">
        <v>225</v>
      </c>
      <c r="D101" s="47">
        <v>42705</v>
      </c>
      <c r="E101" s="48" t="s">
        <v>36</v>
      </c>
      <c r="F101" s="48" t="s">
        <v>136</v>
      </c>
      <c r="G101" s="49" t="s">
        <v>31</v>
      </c>
      <c r="H101" s="50">
        <v>130000000</v>
      </c>
      <c r="I101" s="50">
        <v>130000000</v>
      </c>
      <c r="J101" s="48" t="s">
        <v>32</v>
      </c>
      <c r="K101" s="48" t="s">
        <v>33</v>
      </c>
      <c r="L101" s="41" t="s">
        <v>228</v>
      </c>
    </row>
    <row r="102" spans="2:14" s="39" customFormat="1" ht="73.5" customHeight="1">
      <c r="B102" s="36" t="s">
        <v>242</v>
      </c>
      <c r="C102" s="51" t="s">
        <v>186</v>
      </c>
      <c r="D102" s="47">
        <v>42682</v>
      </c>
      <c r="E102" s="48" t="s">
        <v>36</v>
      </c>
      <c r="F102" s="48" t="s">
        <v>136</v>
      </c>
      <c r="G102" s="49" t="s">
        <v>31</v>
      </c>
      <c r="H102" s="50">
        <v>193000000</v>
      </c>
      <c r="I102" s="50">
        <v>193000000</v>
      </c>
      <c r="J102" s="48" t="s">
        <v>32</v>
      </c>
      <c r="K102" s="48" t="s">
        <v>33</v>
      </c>
      <c r="L102" s="41" t="s">
        <v>154</v>
      </c>
      <c r="N102" s="59"/>
    </row>
    <row r="103" spans="2:15" s="39" customFormat="1" ht="51.75" customHeight="1">
      <c r="B103" s="36" t="s">
        <v>99</v>
      </c>
      <c r="C103" s="55" t="s">
        <v>51</v>
      </c>
      <c r="D103" s="47">
        <v>42705</v>
      </c>
      <c r="E103" s="48" t="s">
        <v>34</v>
      </c>
      <c r="F103" s="48" t="s">
        <v>66</v>
      </c>
      <c r="G103" s="49" t="s">
        <v>49</v>
      </c>
      <c r="H103" s="50">
        <v>113500000</v>
      </c>
      <c r="I103" s="50">
        <v>113500000</v>
      </c>
      <c r="J103" s="48" t="s">
        <v>32</v>
      </c>
      <c r="K103" s="48" t="s">
        <v>33</v>
      </c>
      <c r="L103" s="41" t="s">
        <v>228</v>
      </c>
      <c r="O103" s="60"/>
    </row>
    <row r="104" spans="2:12" s="39" customFormat="1" ht="47.25" customHeight="1">
      <c r="B104" s="36" t="s">
        <v>122</v>
      </c>
      <c r="C104" s="55" t="s">
        <v>111</v>
      </c>
      <c r="D104" s="47">
        <v>42705</v>
      </c>
      <c r="E104" s="48" t="s">
        <v>46</v>
      </c>
      <c r="F104" s="48" t="s">
        <v>40</v>
      </c>
      <c r="G104" s="49" t="s">
        <v>49</v>
      </c>
      <c r="H104" s="50">
        <v>80000000</v>
      </c>
      <c r="I104" s="50">
        <v>80000000</v>
      </c>
      <c r="J104" s="48" t="s">
        <v>32</v>
      </c>
      <c r="K104" s="48" t="s">
        <v>33</v>
      </c>
      <c r="L104" s="41" t="s">
        <v>228</v>
      </c>
    </row>
    <row r="105" spans="2:12" s="39" customFormat="1" ht="69.75" customHeight="1">
      <c r="B105" s="36" t="s">
        <v>112</v>
      </c>
      <c r="C105" s="55" t="s">
        <v>187</v>
      </c>
      <c r="D105" s="47">
        <v>42682</v>
      </c>
      <c r="E105" s="48" t="s">
        <v>113</v>
      </c>
      <c r="F105" s="48" t="s">
        <v>40</v>
      </c>
      <c r="G105" s="49" t="s">
        <v>49</v>
      </c>
      <c r="H105" s="50">
        <v>32879917</v>
      </c>
      <c r="I105" s="50">
        <v>32879917</v>
      </c>
      <c r="J105" s="48" t="s">
        <v>32</v>
      </c>
      <c r="K105" s="48" t="s">
        <v>33</v>
      </c>
      <c r="L105" s="41" t="s">
        <v>228</v>
      </c>
    </row>
    <row r="106" spans="2:12" s="39" customFormat="1" ht="117.75" customHeight="1">
      <c r="B106" s="36" t="s">
        <v>95</v>
      </c>
      <c r="C106" s="55" t="s">
        <v>52</v>
      </c>
      <c r="D106" s="47">
        <v>42705</v>
      </c>
      <c r="E106" s="48" t="s">
        <v>34</v>
      </c>
      <c r="F106" s="48" t="s">
        <v>56</v>
      </c>
      <c r="G106" s="49" t="s">
        <v>49</v>
      </c>
      <c r="H106" s="50">
        <v>77720083</v>
      </c>
      <c r="I106" s="50">
        <v>77720083</v>
      </c>
      <c r="J106" s="48" t="s">
        <v>32</v>
      </c>
      <c r="K106" s="48" t="s">
        <v>33</v>
      </c>
      <c r="L106" s="41" t="s">
        <v>71</v>
      </c>
    </row>
    <row r="107" spans="2:12" s="39" customFormat="1" ht="70.5" customHeight="1">
      <c r="B107" s="36">
        <v>80131500</v>
      </c>
      <c r="C107" s="55" t="s">
        <v>155</v>
      </c>
      <c r="D107" s="47">
        <v>42530</v>
      </c>
      <c r="E107" s="48" t="s">
        <v>55</v>
      </c>
      <c r="F107" s="48" t="s">
        <v>38</v>
      </c>
      <c r="G107" s="49" t="s">
        <v>49</v>
      </c>
      <c r="H107" s="50">
        <v>30835706</v>
      </c>
      <c r="I107" s="50">
        <v>30835706</v>
      </c>
      <c r="J107" s="48" t="s">
        <v>32</v>
      </c>
      <c r="K107" s="48" t="s">
        <v>33</v>
      </c>
      <c r="L107" s="41" t="s">
        <v>228</v>
      </c>
    </row>
    <row r="108" spans="2:12" s="39" customFormat="1" ht="45.75" customHeight="1">
      <c r="B108" s="36">
        <v>80131500</v>
      </c>
      <c r="C108" s="55" t="s">
        <v>241</v>
      </c>
      <c r="D108" s="47">
        <v>42705</v>
      </c>
      <c r="E108" s="48" t="s">
        <v>55</v>
      </c>
      <c r="F108" s="48" t="s">
        <v>38</v>
      </c>
      <c r="G108" s="49" t="s">
        <v>49</v>
      </c>
      <c r="H108" s="50">
        <v>1564294</v>
      </c>
      <c r="I108" s="50">
        <v>1564294</v>
      </c>
      <c r="J108" s="48" t="s">
        <v>32</v>
      </c>
      <c r="K108" s="48" t="s">
        <v>33</v>
      </c>
      <c r="L108" s="41" t="s">
        <v>228</v>
      </c>
    </row>
    <row r="109" spans="2:12" s="39" customFormat="1" ht="35.25" customHeight="1">
      <c r="B109" s="36">
        <v>84111700</v>
      </c>
      <c r="C109" s="55" t="s">
        <v>53</v>
      </c>
      <c r="D109" s="47">
        <v>42705</v>
      </c>
      <c r="E109" s="48" t="s">
        <v>47</v>
      </c>
      <c r="F109" s="48" t="s">
        <v>64</v>
      </c>
      <c r="G109" s="49" t="s">
        <v>49</v>
      </c>
      <c r="H109" s="50">
        <v>44000000</v>
      </c>
      <c r="I109" s="50">
        <v>44000000</v>
      </c>
      <c r="J109" s="48" t="s">
        <v>32</v>
      </c>
      <c r="K109" s="48" t="s">
        <v>33</v>
      </c>
      <c r="L109" s="41" t="s">
        <v>228</v>
      </c>
    </row>
    <row r="110" spans="2:12" s="39" customFormat="1" ht="48" customHeight="1">
      <c r="B110" s="36" t="s">
        <v>114</v>
      </c>
      <c r="C110" s="55" t="s">
        <v>156</v>
      </c>
      <c r="D110" s="47">
        <v>42641</v>
      </c>
      <c r="E110" s="48" t="s">
        <v>47</v>
      </c>
      <c r="F110" s="48" t="s">
        <v>38</v>
      </c>
      <c r="G110" s="49" t="s">
        <v>49</v>
      </c>
      <c r="H110" s="50">
        <v>8000000</v>
      </c>
      <c r="I110" s="50">
        <v>8000000</v>
      </c>
      <c r="J110" s="48" t="s">
        <v>32</v>
      </c>
      <c r="K110" s="48" t="s">
        <v>33</v>
      </c>
      <c r="L110" s="41" t="s">
        <v>228</v>
      </c>
    </row>
    <row r="111" spans="2:12" s="39" customFormat="1" ht="108" customHeight="1">
      <c r="B111" s="36">
        <v>80161801</v>
      </c>
      <c r="C111" s="55" t="s">
        <v>157</v>
      </c>
      <c r="D111" s="47">
        <v>42524</v>
      </c>
      <c r="E111" s="48" t="s">
        <v>55</v>
      </c>
      <c r="F111" s="48" t="s">
        <v>64</v>
      </c>
      <c r="G111" s="49" t="s">
        <v>49</v>
      </c>
      <c r="H111" s="50">
        <v>16500000</v>
      </c>
      <c r="I111" s="50">
        <v>16500000</v>
      </c>
      <c r="J111" s="48" t="s">
        <v>32</v>
      </c>
      <c r="K111" s="48" t="s">
        <v>33</v>
      </c>
      <c r="L111" s="41" t="s">
        <v>228</v>
      </c>
    </row>
    <row r="112" spans="2:12" s="39" customFormat="1" ht="63" customHeight="1">
      <c r="B112" s="36">
        <v>80161801</v>
      </c>
      <c r="C112" s="55" t="s">
        <v>115</v>
      </c>
      <c r="D112" s="47">
        <v>42705</v>
      </c>
      <c r="E112" s="48" t="s">
        <v>55</v>
      </c>
      <c r="F112" s="48" t="s">
        <v>30</v>
      </c>
      <c r="G112" s="49" t="s">
        <v>49</v>
      </c>
      <c r="H112" s="50">
        <v>33500000</v>
      </c>
      <c r="I112" s="50">
        <v>33500000</v>
      </c>
      <c r="J112" s="48" t="s">
        <v>32</v>
      </c>
      <c r="K112" s="48" t="s">
        <v>33</v>
      </c>
      <c r="L112" s="41" t="s">
        <v>228</v>
      </c>
    </row>
    <row r="113" spans="2:12" s="39" customFormat="1" ht="49.5" customHeight="1">
      <c r="B113" s="36" t="s">
        <v>103</v>
      </c>
      <c r="C113" s="44" t="s">
        <v>226</v>
      </c>
      <c r="D113" s="47">
        <v>42426</v>
      </c>
      <c r="E113" s="48" t="s">
        <v>39</v>
      </c>
      <c r="F113" s="48" t="s">
        <v>79</v>
      </c>
      <c r="G113" s="49" t="s">
        <v>49</v>
      </c>
      <c r="H113" s="50">
        <v>79317662</v>
      </c>
      <c r="I113" s="50">
        <v>79317662</v>
      </c>
      <c r="J113" s="48" t="s">
        <v>32</v>
      </c>
      <c r="K113" s="48" t="s">
        <v>33</v>
      </c>
      <c r="L113" s="41" t="s">
        <v>228</v>
      </c>
    </row>
    <row r="114" spans="2:12" s="39" customFormat="1" ht="61.5" customHeight="1">
      <c r="B114" s="36" t="s">
        <v>103</v>
      </c>
      <c r="C114" s="44" t="s">
        <v>227</v>
      </c>
      <c r="D114" s="47">
        <v>42513</v>
      </c>
      <c r="E114" s="48" t="s">
        <v>39</v>
      </c>
      <c r="F114" s="48" t="s">
        <v>102</v>
      </c>
      <c r="G114" s="49" t="s">
        <v>49</v>
      </c>
      <c r="H114" s="50">
        <v>72586680</v>
      </c>
      <c r="I114" s="50">
        <v>72586680</v>
      </c>
      <c r="J114" s="48" t="s">
        <v>32</v>
      </c>
      <c r="K114" s="48" t="s">
        <v>33</v>
      </c>
      <c r="L114" s="41" t="s">
        <v>228</v>
      </c>
    </row>
    <row r="115" spans="2:12" s="39" customFormat="1" ht="54" customHeight="1">
      <c r="B115" s="36" t="s">
        <v>103</v>
      </c>
      <c r="C115" s="44" t="s">
        <v>158</v>
      </c>
      <c r="D115" s="47">
        <v>42542</v>
      </c>
      <c r="E115" s="48" t="s">
        <v>29</v>
      </c>
      <c r="F115" s="48" t="s">
        <v>30</v>
      </c>
      <c r="G115" s="49" t="s">
        <v>49</v>
      </c>
      <c r="H115" s="50">
        <v>182896087</v>
      </c>
      <c r="I115" s="50">
        <v>182896087</v>
      </c>
      <c r="J115" s="48" t="s">
        <v>32</v>
      </c>
      <c r="K115" s="48" t="s">
        <v>33</v>
      </c>
      <c r="L115" s="41" t="s">
        <v>228</v>
      </c>
    </row>
    <row r="116" spans="2:12" s="39" customFormat="1" ht="43.5" customHeight="1">
      <c r="B116" s="36" t="s">
        <v>103</v>
      </c>
      <c r="C116" s="44" t="s">
        <v>159</v>
      </c>
      <c r="D116" s="47">
        <v>42705</v>
      </c>
      <c r="E116" s="48" t="s">
        <v>160</v>
      </c>
      <c r="F116" s="48" t="s">
        <v>161</v>
      </c>
      <c r="G116" s="49" t="s">
        <v>49</v>
      </c>
      <c r="H116" s="50">
        <v>91448043</v>
      </c>
      <c r="I116" s="50">
        <v>91448043</v>
      </c>
      <c r="J116" s="48" t="s">
        <v>32</v>
      </c>
      <c r="K116" s="48" t="s">
        <v>33</v>
      </c>
      <c r="L116" s="41" t="s">
        <v>228</v>
      </c>
    </row>
    <row r="117" spans="2:12" s="39" customFormat="1" ht="63" customHeight="1">
      <c r="B117" s="36" t="s">
        <v>96</v>
      </c>
      <c r="C117" s="44" t="s">
        <v>162</v>
      </c>
      <c r="D117" s="47">
        <v>42513</v>
      </c>
      <c r="E117" s="48" t="s">
        <v>39</v>
      </c>
      <c r="F117" s="48" t="s">
        <v>81</v>
      </c>
      <c r="G117" s="49" t="s">
        <v>49</v>
      </c>
      <c r="H117" s="50">
        <v>18683011</v>
      </c>
      <c r="I117" s="50">
        <v>18683011</v>
      </c>
      <c r="J117" s="48" t="s">
        <v>32</v>
      </c>
      <c r="K117" s="48" t="s">
        <v>33</v>
      </c>
      <c r="L117" s="41" t="s">
        <v>228</v>
      </c>
    </row>
    <row r="118" spans="2:12" s="39" customFormat="1" ht="63" customHeight="1">
      <c r="B118" s="36" t="s">
        <v>96</v>
      </c>
      <c r="C118" s="44" t="s">
        <v>162</v>
      </c>
      <c r="D118" s="47">
        <v>42513</v>
      </c>
      <c r="E118" s="48" t="s">
        <v>39</v>
      </c>
      <c r="F118" s="48" t="s">
        <v>81</v>
      </c>
      <c r="G118" s="49" t="s">
        <v>49</v>
      </c>
      <c r="H118" s="50">
        <v>16048973</v>
      </c>
      <c r="I118" s="50">
        <v>16048973</v>
      </c>
      <c r="J118" s="48" t="s">
        <v>32</v>
      </c>
      <c r="K118" s="48" t="s">
        <v>33</v>
      </c>
      <c r="L118" s="41" t="s">
        <v>228</v>
      </c>
    </row>
    <row r="119" spans="2:12" s="39" customFormat="1" ht="53.25" customHeight="1">
      <c r="B119" s="36" t="s">
        <v>96</v>
      </c>
      <c r="C119" s="44" t="s">
        <v>163</v>
      </c>
      <c r="D119" s="47">
        <v>42678</v>
      </c>
      <c r="E119" s="48" t="s">
        <v>39</v>
      </c>
      <c r="F119" s="48" t="s">
        <v>164</v>
      </c>
      <c r="G119" s="49" t="s">
        <v>49</v>
      </c>
      <c r="H119" s="50">
        <v>19000000</v>
      </c>
      <c r="I119" s="50">
        <v>19000000</v>
      </c>
      <c r="J119" s="48" t="s">
        <v>32</v>
      </c>
      <c r="K119" s="48" t="s">
        <v>33</v>
      </c>
      <c r="L119" s="41" t="s">
        <v>228</v>
      </c>
    </row>
    <row r="120" spans="2:12" s="39" customFormat="1" ht="46.5" customHeight="1">
      <c r="B120" s="36" t="s">
        <v>96</v>
      </c>
      <c r="C120" s="44" t="s">
        <v>116</v>
      </c>
      <c r="D120" s="47">
        <v>42705</v>
      </c>
      <c r="E120" s="48" t="s">
        <v>104</v>
      </c>
      <c r="F120" s="48" t="s">
        <v>105</v>
      </c>
      <c r="G120" s="49" t="s">
        <v>49</v>
      </c>
      <c r="H120" s="50">
        <f>493639000-479980456</f>
        <v>13658544</v>
      </c>
      <c r="I120" s="50">
        <f>493639000-479980456</f>
        <v>13658544</v>
      </c>
      <c r="J120" s="48" t="s">
        <v>32</v>
      </c>
      <c r="K120" s="48" t="s">
        <v>33</v>
      </c>
      <c r="L120" s="41" t="s">
        <v>228</v>
      </c>
    </row>
    <row r="121" spans="2:12" s="39" customFormat="1" ht="61.5" customHeight="1">
      <c r="B121" s="36">
        <v>84131500</v>
      </c>
      <c r="C121" s="55" t="s">
        <v>165</v>
      </c>
      <c r="D121" s="47">
        <v>42426</v>
      </c>
      <c r="E121" s="48" t="s">
        <v>76</v>
      </c>
      <c r="F121" s="48" t="s">
        <v>78</v>
      </c>
      <c r="G121" s="49" t="s">
        <v>49</v>
      </c>
      <c r="H121" s="50">
        <v>18259168</v>
      </c>
      <c r="I121" s="50">
        <v>18259168</v>
      </c>
      <c r="J121" s="48" t="s">
        <v>32</v>
      </c>
      <c r="K121" s="48" t="s">
        <v>33</v>
      </c>
      <c r="L121" s="41" t="s">
        <v>71</v>
      </c>
    </row>
    <row r="122" spans="2:12" s="39" customFormat="1" ht="61.5" customHeight="1">
      <c r="B122" s="36">
        <v>84131500</v>
      </c>
      <c r="C122" s="55" t="s">
        <v>166</v>
      </c>
      <c r="D122" s="47">
        <v>42426</v>
      </c>
      <c r="E122" s="48" t="s">
        <v>77</v>
      </c>
      <c r="F122" s="48" t="s">
        <v>30</v>
      </c>
      <c r="G122" s="49" t="s">
        <v>49</v>
      </c>
      <c r="H122" s="50">
        <v>148070832</v>
      </c>
      <c r="I122" s="50">
        <v>148070832</v>
      </c>
      <c r="J122" s="48" t="s">
        <v>32</v>
      </c>
      <c r="K122" s="48" t="s">
        <v>33</v>
      </c>
      <c r="L122" s="41" t="s">
        <v>71</v>
      </c>
    </row>
    <row r="123" spans="2:14" s="39" customFormat="1" ht="45" customHeight="1">
      <c r="B123" s="36">
        <v>84131500</v>
      </c>
      <c r="C123" s="55" t="s">
        <v>188</v>
      </c>
      <c r="D123" s="47">
        <v>42705</v>
      </c>
      <c r="E123" s="48" t="s">
        <v>50</v>
      </c>
      <c r="F123" s="48" t="s">
        <v>64</v>
      </c>
      <c r="G123" s="49" t="s">
        <v>49</v>
      </c>
      <c r="H123" s="50">
        <v>3300000</v>
      </c>
      <c r="I123" s="50">
        <v>3300000</v>
      </c>
      <c r="J123" s="48" t="s">
        <v>32</v>
      </c>
      <c r="K123" s="48" t="s">
        <v>33</v>
      </c>
      <c r="L123" s="41" t="s">
        <v>71</v>
      </c>
      <c r="N123" s="40"/>
    </row>
    <row r="124" spans="2:14" s="39" customFormat="1" ht="57" customHeight="1">
      <c r="B124" s="38">
        <v>84131600</v>
      </c>
      <c r="C124" s="55" t="s">
        <v>167</v>
      </c>
      <c r="D124" s="47">
        <v>42508</v>
      </c>
      <c r="E124" s="48" t="s">
        <v>101</v>
      </c>
      <c r="F124" s="48" t="s">
        <v>64</v>
      </c>
      <c r="G124" s="49" t="s">
        <v>49</v>
      </c>
      <c r="H124" s="50">
        <v>9000000</v>
      </c>
      <c r="I124" s="50">
        <v>9000000</v>
      </c>
      <c r="J124" s="48" t="s">
        <v>32</v>
      </c>
      <c r="K124" s="48" t="s">
        <v>33</v>
      </c>
      <c r="L124" s="41" t="s">
        <v>71</v>
      </c>
      <c r="N124" s="40"/>
    </row>
    <row r="125" spans="2:14" s="39" customFormat="1" ht="41.25" customHeight="1">
      <c r="B125" s="38">
        <v>84131600</v>
      </c>
      <c r="C125" s="55" t="s">
        <v>117</v>
      </c>
      <c r="D125" s="47">
        <v>42705</v>
      </c>
      <c r="E125" s="48" t="s">
        <v>39</v>
      </c>
      <c r="F125" s="48" t="s">
        <v>64</v>
      </c>
      <c r="G125" s="49" t="s">
        <v>49</v>
      </c>
      <c r="H125" s="50">
        <v>6000000</v>
      </c>
      <c r="I125" s="50">
        <v>6000000</v>
      </c>
      <c r="J125" s="48" t="s">
        <v>32</v>
      </c>
      <c r="K125" s="48" t="s">
        <v>33</v>
      </c>
      <c r="L125" s="41" t="s">
        <v>71</v>
      </c>
      <c r="N125" s="40"/>
    </row>
    <row r="126" spans="2:14" s="39" customFormat="1" ht="45" customHeight="1">
      <c r="B126" s="38">
        <v>84131600</v>
      </c>
      <c r="C126" s="55" t="s">
        <v>82</v>
      </c>
      <c r="D126" s="47">
        <v>42370</v>
      </c>
      <c r="E126" s="48" t="s">
        <v>47</v>
      </c>
      <c r="F126" s="48" t="s">
        <v>33</v>
      </c>
      <c r="G126" s="49" t="s">
        <v>49</v>
      </c>
      <c r="H126" s="50">
        <v>110000000</v>
      </c>
      <c r="I126" s="50">
        <v>110000000</v>
      </c>
      <c r="J126" s="48" t="s">
        <v>32</v>
      </c>
      <c r="K126" s="48" t="s">
        <v>33</v>
      </c>
      <c r="L126" s="41" t="s">
        <v>71</v>
      </c>
      <c r="N126" s="40"/>
    </row>
    <row r="127" spans="2:14" s="39" customFormat="1" ht="57" customHeight="1">
      <c r="B127" s="38" t="s">
        <v>97</v>
      </c>
      <c r="C127" s="56" t="s">
        <v>54</v>
      </c>
      <c r="D127" s="47">
        <v>42429</v>
      </c>
      <c r="E127" s="48" t="s">
        <v>47</v>
      </c>
      <c r="F127" s="48" t="s">
        <v>83</v>
      </c>
      <c r="G127" s="49" t="s">
        <v>49</v>
      </c>
      <c r="H127" s="50">
        <v>123800000</v>
      </c>
      <c r="I127" s="50">
        <v>123800000</v>
      </c>
      <c r="J127" s="48" t="s">
        <v>32</v>
      </c>
      <c r="K127" s="48" t="s">
        <v>33</v>
      </c>
      <c r="L127" s="41" t="s">
        <v>228</v>
      </c>
      <c r="N127" s="40"/>
    </row>
    <row r="128" spans="2:14" s="39" customFormat="1" ht="56.25" customHeight="1">
      <c r="B128" s="36">
        <v>43211500</v>
      </c>
      <c r="C128" s="61" t="s">
        <v>65</v>
      </c>
      <c r="D128" s="47">
        <v>42705</v>
      </c>
      <c r="E128" s="48" t="s">
        <v>46</v>
      </c>
      <c r="F128" s="47" t="s">
        <v>40</v>
      </c>
      <c r="G128" s="49" t="s">
        <v>49</v>
      </c>
      <c r="H128" s="50">
        <v>40000000</v>
      </c>
      <c r="I128" s="50">
        <v>40000000</v>
      </c>
      <c r="J128" s="48" t="s">
        <v>32</v>
      </c>
      <c r="K128" s="48" t="s">
        <v>33</v>
      </c>
      <c r="L128" s="41" t="s">
        <v>228</v>
      </c>
      <c r="N128" s="40"/>
    </row>
    <row r="129" spans="2:14" s="39" customFormat="1" ht="42" customHeight="1">
      <c r="B129" s="36" t="s">
        <v>98</v>
      </c>
      <c r="C129" s="61" t="s">
        <v>118</v>
      </c>
      <c r="D129" s="47">
        <v>42705</v>
      </c>
      <c r="E129" s="48" t="s">
        <v>46</v>
      </c>
      <c r="F129" s="52" t="s">
        <v>119</v>
      </c>
      <c r="G129" s="49" t="s">
        <v>49</v>
      </c>
      <c r="H129" s="50">
        <v>3000000</v>
      </c>
      <c r="I129" s="50">
        <v>3000000</v>
      </c>
      <c r="J129" s="48" t="s">
        <v>32</v>
      </c>
      <c r="K129" s="48" t="s">
        <v>33</v>
      </c>
      <c r="L129" s="41" t="s">
        <v>228</v>
      </c>
      <c r="N129" s="40"/>
    </row>
    <row r="130" spans="2:14" s="39" customFormat="1" ht="42" customHeight="1">
      <c r="B130" s="62"/>
      <c r="C130" s="63"/>
      <c r="D130" s="64"/>
      <c r="E130" s="65"/>
      <c r="F130" s="66"/>
      <c r="G130" s="67"/>
      <c r="H130" s="68"/>
      <c r="I130" s="68"/>
      <c r="J130" s="65"/>
      <c r="K130" s="65"/>
      <c r="L130" s="69"/>
      <c r="N130" s="40"/>
    </row>
    <row r="131" spans="2:14" s="39" customFormat="1" ht="42" customHeight="1">
      <c r="B131" s="62"/>
      <c r="C131" s="63"/>
      <c r="D131" s="64"/>
      <c r="E131" s="65"/>
      <c r="F131" s="66"/>
      <c r="G131" s="67"/>
      <c r="H131" s="68"/>
      <c r="I131" s="68"/>
      <c r="J131" s="65"/>
      <c r="K131" s="65"/>
      <c r="L131" s="69"/>
      <c r="N131" s="40"/>
    </row>
    <row r="132" spans="2:13" ht="45.75" thickBot="1">
      <c r="B132" s="8" t="s">
        <v>21</v>
      </c>
      <c r="C132" s="7"/>
      <c r="D132" s="7"/>
      <c r="M132" s="39"/>
    </row>
    <row r="133" spans="2:13" ht="75">
      <c r="B133" s="9" t="s">
        <v>6</v>
      </c>
      <c r="C133" s="12" t="s">
        <v>22</v>
      </c>
      <c r="D133" s="6" t="s">
        <v>14</v>
      </c>
      <c r="M133" s="39"/>
    </row>
    <row r="134" spans="2:4" ht="15">
      <c r="B134" s="3"/>
      <c r="C134" s="2"/>
      <c r="D134" s="4"/>
    </row>
    <row r="135" spans="2:4" ht="15">
      <c r="B135" s="3"/>
      <c r="C135" s="2"/>
      <c r="D135" s="4"/>
    </row>
    <row r="136" spans="2:4" ht="15">
      <c r="B136" s="3"/>
      <c r="C136" s="2"/>
      <c r="D136" s="4"/>
    </row>
    <row r="137" spans="2:4" ht="15">
      <c r="B137" s="3"/>
      <c r="C137" s="2"/>
      <c r="D137" s="4"/>
    </row>
    <row r="138" spans="2:4" ht="15.75" thickBot="1">
      <c r="B138" s="10"/>
      <c r="C138" s="11"/>
      <c r="D138" s="5"/>
    </row>
    <row r="140" ht="15">
      <c r="G140" s="15" t="s">
        <v>63</v>
      </c>
    </row>
  </sheetData>
  <sheetProtection/>
  <autoFilter ref="B18:N133"/>
  <mergeCells count="2">
    <mergeCell ref="F5:I9"/>
    <mergeCell ref="F11:I15"/>
  </mergeCells>
  <hyperlinks>
    <hyperlink ref="C8" r:id="rId1" display="www.rafaeluribe.gov.co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Maristella Zuniga Cerquera</cp:lastModifiedBy>
  <cp:lastPrinted>2016-07-22T14:06:05Z</cp:lastPrinted>
  <dcterms:created xsi:type="dcterms:W3CDTF">2012-12-10T15:58:41Z</dcterms:created>
  <dcterms:modified xsi:type="dcterms:W3CDTF">2016-11-22T00:36:10Z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